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7D3B85CD-E91C-434B-B617-416839EE06E2}" xr6:coauthVersionLast="45" xr6:coauthVersionMax="45" xr10:uidLastSave="{00000000-0000-0000-0000-000000000000}"/>
  <bookViews>
    <workbookView xWindow="-120" yWindow="-120" windowWidth="29040" windowHeight="15840" activeTab="6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  <sheet name="kJ" sheetId="8" r:id="rId7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6" hidden="1">kJ!$O$5:$O$6</definedName>
    <definedName name="solver_adj" localSheetId="3" hidden="1">Lucia!$O$3:$O$6</definedName>
    <definedName name="solver_adj" localSheetId="4" hidden="1">sRPE!$O$3:$O$6</definedName>
    <definedName name="solver_adj" localSheetId="5" hidden="1">TSS!$O$5:$O$6</definedName>
    <definedName name="solver_cvg" localSheetId="2" hidden="1">0.0001</definedName>
    <definedName name="solver_cvg" localSheetId="1" hidden="1">0.0001</definedName>
    <definedName name="solver_cvg" localSheetId="6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6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6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6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6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6" hidden="1">kJ!$O$5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6" hidden="1">kJ!$O$6</definedName>
    <definedName name="solver_lhs2" localSheetId="3" hidden="1">Lucia!$O$6</definedName>
    <definedName name="solver_lhs2" localSheetId="4" hidden="1">sRPE!$O$6</definedName>
    <definedName name="solver_lhs2" localSheetId="5" hidden="1">TSS!$O$6</definedName>
    <definedName name="solver_lhs3" localSheetId="2" hidden="1">Banister!$O$6</definedName>
    <definedName name="solver_lhs3" localSheetId="1" hidden="1">Edwards!$O$6</definedName>
    <definedName name="solver_lhs3" localSheetId="6" hidden="1">kJ!$O$6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6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6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6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6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6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6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6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6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6" hidden="1">kJ!$R$2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6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6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6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6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6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6" hidden="1">0.5</definedName>
    <definedName name="solver_rhs2" localSheetId="3" hidden="1">0.5</definedName>
    <definedName name="solver_rhs2" localSheetId="4" hidden="1">0.5</definedName>
    <definedName name="solver_rhs2" localSheetId="5" hidden="1">0.5</definedName>
    <definedName name="solver_rhs3" localSheetId="2" hidden="1">0.5</definedName>
    <definedName name="solver_rhs3" localSheetId="1" hidden="1">0.5</definedName>
    <definedName name="solver_rhs3" localSheetId="6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6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6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6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6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6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6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6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6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6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6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8" i="8" l="1"/>
  <c r="C51" i="8"/>
  <c r="C44" i="8"/>
  <c r="C37" i="8"/>
  <c r="C30" i="8"/>
  <c r="C23" i="8"/>
  <c r="C16" i="8"/>
  <c r="C9" i="8"/>
  <c r="L150" i="8"/>
  <c r="M150" i="8" s="1"/>
  <c r="I150" i="8"/>
  <c r="B150" i="8"/>
  <c r="L149" i="8"/>
  <c r="M149" i="8" s="1"/>
  <c r="I149" i="8"/>
  <c r="B149" i="8"/>
  <c r="L148" i="8"/>
  <c r="M148" i="8" s="1"/>
  <c r="I148" i="8"/>
  <c r="B148" i="8"/>
  <c r="L147" i="8"/>
  <c r="M147" i="8" s="1"/>
  <c r="I147" i="8"/>
  <c r="B147" i="8"/>
  <c r="L146" i="8"/>
  <c r="M146" i="8" s="1"/>
  <c r="I146" i="8"/>
  <c r="B146" i="8"/>
  <c r="L145" i="8"/>
  <c r="M145" i="8" s="1"/>
  <c r="I145" i="8"/>
  <c r="B145" i="8"/>
  <c r="L144" i="8"/>
  <c r="M144" i="8" s="1"/>
  <c r="I144" i="8"/>
  <c r="B144" i="8"/>
  <c r="L143" i="8"/>
  <c r="M143" i="8" s="1"/>
  <c r="I143" i="8"/>
  <c r="B143" i="8"/>
  <c r="L142" i="8"/>
  <c r="M142" i="8" s="1"/>
  <c r="I142" i="8"/>
  <c r="B142" i="8"/>
  <c r="L141" i="8"/>
  <c r="M141" i="8" s="1"/>
  <c r="I141" i="8"/>
  <c r="B141" i="8"/>
  <c r="L140" i="8"/>
  <c r="M140" i="8" s="1"/>
  <c r="I140" i="8"/>
  <c r="B140" i="8"/>
  <c r="L139" i="8"/>
  <c r="M139" i="8" s="1"/>
  <c r="I139" i="8"/>
  <c r="B139" i="8"/>
  <c r="L138" i="8"/>
  <c r="M138" i="8" s="1"/>
  <c r="I138" i="8"/>
  <c r="B138" i="8"/>
  <c r="L137" i="8"/>
  <c r="M137" i="8" s="1"/>
  <c r="I137" i="8"/>
  <c r="B137" i="8"/>
  <c r="L136" i="8"/>
  <c r="M136" i="8" s="1"/>
  <c r="I136" i="8"/>
  <c r="B136" i="8"/>
  <c r="L135" i="8"/>
  <c r="M135" i="8" s="1"/>
  <c r="I135" i="8"/>
  <c r="B135" i="8"/>
  <c r="L134" i="8"/>
  <c r="M134" i="8" s="1"/>
  <c r="I134" i="8"/>
  <c r="B134" i="8"/>
  <c r="L133" i="8"/>
  <c r="M133" i="8" s="1"/>
  <c r="I133" i="8"/>
  <c r="B133" i="8"/>
  <c r="L132" i="8"/>
  <c r="M132" i="8" s="1"/>
  <c r="I132" i="8"/>
  <c r="B132" i="8"/>
  <c r="L131" i="8"/>
  <c r="M131" i="8" s="1"/>
  <c r="I131" i="8"/>
  <c r="B131" i="8"/>
  <c r="L130" i="8"/>
  <c r="M130" i="8" s="1"/>
  <c r="I130" i="8"/>
  <c r="B130" i="8"/>
  <c r="L129" i="8"/>
  <c r="M129" i="8" s="1"/>
  <c r="I129" i="8"/>
  <c r="B129" i="8"/>
  <c r="L128" i="8"/>
  <c r="M128" i="8" s="1"/>
  <c r="I128" i="8"/>
  <c r="B128" i="8"/>
  <c r="L127" i="8"/>
  <c r="M127" i="8" s="1"/>
  <c r="I127" i="8"/>
  <c r="B127" i="8"/>
  <c r="L126" i="8"/>
  <c r="M126" i="8" s="1"/>
  <c r="I126" i="8"/>
  <c r="B126" i="8"/>
  <c r="L125" i="8"/>
  <c r="M125" i="8" s="1"/>
  <c r="I125" i="8"/>
  <c r="B125" i="8"/>
  <c r="L124" i="8"/>
  <c r="M124" i="8" s="1"/>
  <c r="I124" i="8"/>
  <c r="B124" i="8"/>
  <c r="L123" i="8"/>
  <c r="M123" i="8" s="1"/>
  <c r="I123" i="8"/>
  <c r="B123" i="8"/>
  <c r="L122" i="8"/>
  <c r="M122" i="8" s="1"/>
  <c r="I122" i="8"/>
  <c r="B122" i="8"/>
  <c r="L121" i="8"/>
  <c r="M121" i="8" s="1"/>
  <c r="I121" i="8"/>
  <c r="B121" i="8"/>
  <c r="L120" i="8"/>
  <c r="M120" i="8" s="1"/>
  <c r="I120" i="8"/>
  <c r="B120" i="8"/>
  <c r="L119" i="8"/>
  <c r="M119" i="8" s="1"/>
  <c r="I119" i="8"/>
  <c r="B119" i="8"/>
  <c r="L118" i="8"/>
  <c r="M118" i="8" s="1"/>
  <c r="I118" i="8"/>
  <c r="B118" i="8"/>
  <c r="L117" i="8"/>
  <c r="M117" i="8" s="1"/>
  <c r="I117" i="8"/>
  <c r="B117" i="8"/>
  <c r="L116" i="8"/>
  <c r="M116" i="8" s="1"/>
  <c r="I116" i="8"/>
  <c r="B116" i="8"/>
  <c r="L115" i="8"/>
  <c r="M115" i="8" s="1"/>
  <c r="I115" i="8"/>
  <c r="B115" i="8"/>
  <c r="L114" i="8"/>
  <c r="M114" i="8" s="1"/>
  <c r="I114" i="8"/>
  <c r="B114" i="8"/>
  <c r="L113" i="8"/>
  <c r="M113" i="8" s="1"/>
  <c r="I113" i="8"/>
  <c r="B113" i="8"/>
  <c r="L112" i="8"/>
  <c r="M112" i="8" s="1"/>
  <c r="I112" i="8"/>
  <c r="B112" i="8"/>
  <c r="L111" i="8"/>
  <c r="M111" i="8" s="1"/>
  <c r="I111" i="8"/>
  <c r="B111" i="8"/>
  <c r="L110" i="8"/>
  <c r="M110" i="8" s="1"/>
  <c r="I110" i="8"/>
  <c r="B110" i="8"/>
  <c r="L109" i="8"/>
  <c r="M109" i="8" s="1"/>
  <c r="I109" i="8"/>
  <c r="B109" i="8"/>
  <c r="L108" i="8"/>
  <c r="M108" i="8" s="1"/>
  <c r="I108" i="8"/>
  <c r="B108" i="8"/>
  <c r="L107" i="8"/>
  <c r="M107" i="8" s="1"/>
  <c r="I107" i="8"/>
  <c r="B107" i="8"/>
  <c r="L106" i="8"/>
  <c r="M106" i="8" s="1"/>
  <c r="I106" i="8"/>
  <c r="B106" i="8"/>
  <c r="L105" i="8"/>
  <c r="M105" i="8" s="1"/>
  <c r="I105" i="8"/>
  <c r="B105" i="8"/>
  <c r="L104" i="8"/>
  <c r="M104" i="8" s="1"/>
  <c r="I104" i="8"/>
  <c r="B104" i="8"/>
  <c r="L103" i="8"/>
  <c r="M103" i="8" s="1"/>
  <c r="I103" i="8"/>
  <c r="B103" i="8"/>
  <c r="L102" i="8"/>
  <c r="M102" i="8" s="1"/>
  <c r="I102" i="8"/>
  <c r="B102" i="8"/>
  <c r="L101" i="8"/>
  <c r="M101" i="8" s="1"/>
  <c r="I101" i="8"/>
  <c r="B101" i="8"/>
  <c r="L100" i="8"/>
  <c r="M100" i="8" s="1"/>
  <c r="I100" i="8"/>
  <c r="B100" i="8"/>
  <c r="L99" i="8"/>
  <c r="M99" i="8" s="1"/>
  <c r="I99" i="8"/>
  <c r="B99" i="8"/>
  <c r="L98" i="8"/>
  <c r="M98" i="8" s="1"/>
  <c r="I98" i="8"/>
  <c r="B98" i="8"/>
  <c r="L97" i="8"/>
  <c r="M97" i="8" s="1"/>
  <c r="I97" i="8"/>
  <c r="B97" i="8"/>
  <c r="L96" i="8"/>
  <c r="M96" i="8" s="1"/>
  <c r="I96" i="8"/>
  <c r="B96" i="8"/>
  <c r="L95" i="8"/>
  <c r="M95" i="8" s="1"/>
  <c r="I95" i="8"/>
  <c r="B95" i="8"/>
  <c r="L94" i="8"/>
  <c r="M94" i="8" s="1"/>
  <c r="I94" i="8"/>
  <c r="B94" i="8"/>
  <c r="L93" i="8"/>
  <c r="M93" i="8" s="1"/>
  <c r="I93" i="8"/>
  <c r="B93" i="8"/>
  <c r="L92" i="8"/>
  <c r="M92" i="8" s="1"/>
  <c r="I92" i="8"/>
  <c r="B92" i="8"/>
  <c r="L91" i="8"/>
  <c r="M91" i="8" s="1"/>
  <c r="I91" i="8"/>
  <c r="B91" i="8"/>
  <c r="L90" i="8"/>
  <c r="M90" i="8" s="1"/>
  <c r="I90" i="8"/>
  <c r="B90" i="8"/>
  <c r="L89" i="8"/>
  <c r="M89" i="8" s="1"/>
  <c r="I89" i="8"/>
  <c r="B89" i="8"/>
  <c r="L88" i="8"/>
  <c r="M88" i="8" s="1"/>
  <c r="I88" i="8"/>
  <c r="B88" i="8"/>
  <c r="L87" i="8"/>
  <c r="M87" i="8" s="1"/>
  <c r="I87" i="8"/>
  <c r="B87" i="8"/>
  <c r="L86" i="8"/>
  <c r="M86" i="8" s="1"/>
  <c r="I86" i="8"/>
  <c r="B86" i="8"/>
  <c r="L85" i="8"/>
  <c r="M85" i="8" s="1"/>
  <c r="I85" i="8"/>
  <c r="B85" i="8"/>
  <c r="L84" i="8"/>
  <c r="M84" i="8" s="1"/>
  <c r="I84" i="8"/>
  <c r="B84" i="8"/>
  <c r="L83" i="8"/>
  <c r="M83" i="8" s="1"/>
  <c r="I83" i="8"/>
  <c r="B83" i="8"/>
  <c r="L82" i="8"/>
  <c r="M82" i="8" s="1"/>
  <c r="I82" i="8"/>
  <c r="B82" i="8"/>
  <c r="L81" i="8"/>
  <c r="M81" i="8" s="1"/>
  <c r="I81" i="8"/>
  <c r="B81" i="8"/>
  <c r="L80" i="8"/>
  <c r="M80" i="8" s="1"/>
  <c r="I80" i="8"/>
  <c r="B80" i="8"/>
  <c r="B79" i="8"/>
  <c r="L78" i="8"/>
  <c r="M78" i="8" s="1"/>
  <c r="I78" i="8"/>
  <c r="B78" i="8"/>
  <c r="L77" i="8"/>
  <c r="M77" i="8" s="1"/>
  <c r="I77" i="8"/>
  <c r="B77" i="8"/>
  <c r="L76" i="8"/>
  <c r="M76" i="8" s="1"/>
  <c r="I76" i="8"/>
  <c r="B76" i="8"/>
  <c r="L75" i="8"/>
  <c r="M75" i="8" s="1"/>
  <c r="I75" i="8"/>
  <c r="B75" i="8"/>
  <c r="L74" i="8"/>
  <c r="M74" i="8" s="1"/>
  <c r="I74" i="8"/>
  <c r="B74" i="8"/>
  <c r="L73" i="8"/>
  <c r="M73" i="8" s="1"/>
  <c r="I73" i="8"/>
  <c r="B73" i="8"/>
  <c r="B72" i="8"/>
  <c r="L71" i="8"/>
  <c r="M71" i="8" s="1"/>
  <c r="I71" i="8"/>
  <c r="B71" i="8"/>
  <c r="L70" i="8"/>
  <c r="M70" i="8" s="1"/>
  <c r="I70" i="8"/>
  <c r="B70" i="8"/>
  <c r="L69" i="8"/>
  <c r="M69" i="8" s="1"/>
  <c r="I69" i="8"/>
  <c r="B69" i="8"/>
  <c r="L68" i="8"/>
  <c r="M68" i="8" s="1"/>
  <c r="I68" i="8"/>
  <c r="B68" i="8"/>
  <c r="L67" i="8"/>
  <c r="M67" i="8" s="1"/>
  <c r="I67" i="8"/>
  <c r="B67" i="8"/>
  <c r="L66" i="8"/>
  <c r="M66" i="8" s="1"/>
  <c r="I66" i="8"/>
  <c r="B66" i="8"/>
  <c r="B65" i="8"/>
  <c r="L64" i="8"/>
  <c r="M64" i="8" s="1"/>
  <c r="I64" i="8"/>
  <c r="B64" i="8"/>
  <c r="L63" i="8"/>
  <c r="M63" i="8" s="1"/>
  <c r="I63" i="8"/>
  <c r="B63" i="8"/>
  <c r="L62" i="8"/>
  <c r="M62" i="8" s="1"/>
  <c r="I62" i="8"/>
  <c r="B62" i="8"/>
  <c r="L61" i="8"/>
  <c r="M61" i="8" s="1"/>
  <c r="I61" i="8"/>
  <c r="B61" i="8"/>
  <c r="L60" i="8"/>
  <c r="M60" i="8" s="1"/>
  <c r="I60" i="8"/>
  <c r="B60" i="8"/>
  <c r="L59" i="8"/>
  <c r="M59" i="8" s="1"/>
  <c r="I59" i="8"/>
  <c r="B59" i="8"/>
  <c r="B58" i="8"/>
  <c r="L57" i="8"/>
  <c r="M57" i="8" s="1"/>
  <c r="I57" i="8"/>
  <c r="B57" i="8"/>
  <c r="L56" i="8"/>
  <c r="M56" i="8" s="1"/>
  <c r="I56" i="8"/>
  <c r="B56" i="8"/>
  <c r="L55" i="8"/>
  <c r="M55" i="8" s="1"/>
  <c r="I55" i="8"/>
  <c r="B55" i="8"/>
  <c r="L54" i="8"/>
  <c r="M54" i="8" s="1"/>
  <c r="I54" i="8"/>
  <c r="B54" i="8"/>
  <c r="L53" i="8"/>
  <c r="M53" i="8" s="1"/>
  <c r="I53" i="8"/>
  <c r="B53" i="8"/>
  <c r="L52" i="8"/>
  <c r="M52" i="8" s="1"/>
  <c r="I52" i="8"/>
  <c r="B52" i="8"/>
  <c r="B51" i="8"/>
  <c r="L50" i="8"/>
  <c r="M50" i="8" s="1"/>
  <c r="I50" i="8"/>
  <c r="B50" i="8"/>
  <c r="L49" i="8"/>
  <c r="M49" i="8" s="1"/>
  <c r="I49" i="8"/>
  <c r="B49" i="8"/>
  <c r="L48" i="8"/>
  <c r="M48" i="8" s="1"/>
  <c r="I48" i="8"/>
  <c r="B48" i="8"/>
  <c r="L47" i="8"/>
  <c r="M47" i="8" s="1"/>
  <c r="I47" i="8"/>
  <c r="B47" i="8"/>
  <c r="L46" i="8"/>
  <c r="M46" i="8" s="1"/>
  <c r="I46" i="8"/>
  <c r="B46" i="8"/>
  <c r="L45" i="8"/>
  <c r="M45" i="8" s="1"/>
  <c r="I45" i="8"/>
  <c r="B45" i="8"/>
  <c r="B44" i="8"/>
  <c r="L43" i="8"/>
  <c r="M43" i="8" s="1"/>
  <c r="I43" i="8"/>
  <c r="B43" i="8"/>
  <c r="L42" i="8"/>
  <c r="M42" i="8" s="1"/>
  <c r="I42" i="8"/>
  <c r="B42" i="8"/>
  <c r="L41" i="8"/>
  <c r="M41" i="8" s="1"/>
  <c r="I41" i="8"/>
  <c r="B41" i="8"/>
  <c r="L40" i="8"/>
  <c r="M40" i="8" s="1"/>
  <c r="I40" i="8"/>
  <c r="B40" i="8"/>
  <c r="L39" i="8"/>
  <c r="M39" i="8" s="1"/>
  <c r="I39" i="8"/>
  <c r="B39" i="8"/>
  <c r="L38" i="8"/>
  <c r="M38" i="8" s="1"/>
  <c r="I38" i="8"/>
  <c r="B38" i="8"/>
  <c r="B37" i="8"/>
  <c r="L36" i="8"/>
  <c r="M36" i="8" s="1"/>
  <c r="I36" i="8"/>
  <c r="B36" i="8"/>
  <c r="L35" i="8"/>
  <c r="M35" i="8" s="1"/>
  <c r="I35" i="8"/>
  <c r="B35" i="8"/>
  <c r="L34" i="8"/>
  <c r="M34" i="8" s="1"/>
  <c r="I34" i="8"/>
  <c r="B34" i="8"/>
  <c r="L33" i="8"/>
  <c r="M33" i="8" s="1"/>
  <c r="I33" i="8"/>
  <c r="B33" i="8"/>
  <c r="L32" i="8"/>
  <c r="M32" i="8" s="1"/>
  <c r="I32" i="8"/>
  <c r="B32" i="8"/>
  <c r="L31" i="8"/>
  <c r="M31" i="8" s="1"/>
  <c r="I31" i="8"/>
  <c r="B31" i="8"/>
  <c r="B30" i="8"/>
  <c r="L29" i="8"/>
  <c r="M29" i="8" s="1"/>
  <c r="I29" i="8"/>
  <c r="B29" i="8"/>
  <c r="L28" i="8"/>
  <c r="M28" i="8" s="1"/>
  <c r="I28" i="8"/>
  <c r="B28" i="8"/>
  <c r="L27" i="8"/>
  <c r="M27" i="8" s="1"/>
  <c r="I27" i="8"/>
  <c r="B27" i="8"/>
  <c r="L26" i="8"/>
  <c r="M26" i="8" s="1"/>
  <c r="I26" i="8"/>
  <c r="B26" i="8"/>
  <c r="L25" i="8"/>
  <c r="M25" i="8" s="1"/>
  <c r="I25" i="8"/>
  <c r="B25" i="8"/>
  <c r="L24" i="8"/>
  <c r="M24" i="8" s="1"/>
  <c r="I24" i="8"/>
  <c r="B24" i="8"/>
  <c r="B23" i="8"/>
  <c r="L22" i="8"/>
  <c r="M22" i="8" s="1"/>
  <c r="I22" i="8"/>
  <c r="B22" i="8"/>
  <c r="L21" i="8"/>
  <c r="M21" i="8" s="1"/>
  <c r="I21" i="8"/>
  <c r="B21" i="8"/>
  <c r="L20" i="8"/>
  <c r="M20" i="8" s="1"/>
  <c r="I20" i="8"/>
  <c r="B20" i="8"/>
  <c r="L19" i="8"/>
  <c r="M19" i="8" s="1"/>
  <c r="I19" i="8"/>
  <c r="B19" i="8"/>
  <c r="L18" i="8"/>
  <c r="M18" i="8" s="1"/>
  <c r="I18" i="8"/>
  <c r="B18" i="8"/>
  <c r="L17" i="8"/>
  <c r="M17" i="8" s="1"/>
  <c r="I17" i="8"/>
  <c r="B17" i="8"/>
  <c r="B16" i="8"/>
  <c r="L15" i="8"/>
  <c r="M15" i="8" s="1"/>
  <c r="I15" i="8"/>
  <c r="B15" i="8"/>
  <c r="L14" i="8"/>
  <c r="M14" i="8" s="1"/>
  <c r="I14" i="8"/>
  <c r="B14" i="8"/>
  <c r="L13" i="8"/>
  <c r="M13" i="8" s="1"/>
  <c r="I13" i="8"/>
  <c r="B13" i="8"/>
  <c r="L12" i="8"/>
  <c r="M12" i="8" s="1"/>
  <c r="I12" i="8"/>
  <c r="B12" i="8"/>
  <c r="L11" i="8"/>
  <c r="M11" i="8" s="1"/>
  <c r="I11" i="8"/>
  <c r="B11" i="8"/>
  <c r="L10" i="8"/>
  <c r="M10" i="8" s="1"/>
  <c r="I10" i="8"/>
  <c r="B10" i="8"/>
  <c r="B9" i="8"/>
  <c r="O8" i="8"/>
  <c r="L8" i="8"/>
  <c r="M8" i="8" s="1"/>
  <c r="I8" i="8"/>
  <c r="B8" i="8"/>
  <c r="L7" i="8"/>
  <c r="M7" i="8" s="1"/>
  <c r="I7" i="8"/>
  <c r="B7" i="8"/>
  <c r="L6" i="8"/>
  <c r="M6" i="8" s="1"/>
  <c r="I6" i="8"/>
  <c r="B6" i="8"/>
  <c r="L5" i="8"/>
  <c r="M5" i="8" s="1"/>
  <c r="I5" i="8"/>
  <c r="B5" i="8"/>
  <c r="M4" i="8"/>
  <c r="L4" i="8"/>
  <c r="I4" i="8"/>
  <c r="G4" i="8"/>
  <c r="G5" i="8" s="1"/>
  <c r="E4" i="8"/>
  <c r="F4" i="8" s="1"/>
  <c r="B4" i="8"/>
  <c r="Y3" i="8"/>
  <c r="L3" i="8"/>
  <c r="M3" i="8" s="1"/>
  <c r="I3" i="8"/>
  <c r="H3" i="8"/>
  <c r="G3" i="8"/>
  <c r="F3" i="8"/>
  <c r="E3" i="8"/>
  <c r="B3" i="8"/>
  <c r="O2" i="8"/>
  <c r="L2" i="8"/>
  <c r="J2" i="8"/>
  <c r="K2" i="8" s="1"/>
  <c r="B2" i="8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H5" i="8" l="1"/>
  <c r="G6" i="8"/>
  <c r="H4" i="8"/>
  <c r="J3" i="8"/>
  <c r="K3" i="8" s="1"/>
  <c r="E5" i="8"/>
  <c r="M2" i="8"/>
  <c r="J4" i="8"/>
  <c r="K4" i="8" s="1"/>
  <c r="C58" i="5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F5" i="8" l="1"/>
  <c r="J5" i="8" s="1"/>
  <c r="K5" i="8" s="1"/>
  <c r="E6" i="8"/>
  <c r="G7" i="8"/>
  <c r="H6" i="8"/>
  <c r="O2" i="5"/>
  <c r="O2" i="4"/>
  <c r="O2" i="3"/>
  <c r="J2" i="3" s="1"/>
  <c r="O2" i="2"/>
  <c r="J2" i="2" s="1"/>
  <c r="K2" i="2" s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B6" i="7"/>
  <c r="C4" i="7"/>
  <c r="C5" i="7"/>
  <c r="C6" i="7"/>
  <c r="C7" i="7"/>
  <c r="C8" i="7"/>
  <c r="D4" i="7"/>
  <c r="D5" i="7"/>
  <c r="D6" i="7"/>
  <c r="D7" i="7"/>
  <c r="D8" i="7"/>
  <c r="E4" i="7"/>
  <c r="E5" i="7"/>
  <c r="E6" i="7"/>
  <c r="E7" i="7"/>
  <c r="E8" i="7"/>
  <c r="L2" i="1"/>
  <c r="M2" i="1" s="1"/>
  <c r="L3" i="1"/>
  <c r="M3" i="1" s="1"/>
  <c r="L4" i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2" i="2"/>
  <c r="M2" i="2" s="1"/>
  <c r="L3" i="2"/>
  <c r="M3" i="2" s="1"/>
  <c r="L4" i="2"/>
  <c r="M4" i="2" s="1"/>
  <c r="L5" i="2"/>
  <c r="L6" i="2"/>
  <c r="M6" i="2" s="1"/>
  <c r="L7" i="2"/>
  <c r="M7" i="2" s="1"/>
  <c r="L8" i="2"/>
  <c r="M8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2" i="3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2" i="4"/>
  <c r="M2" i="4" s="1"/>
  <c r="L3" i="4"/>
  <c r="L4" i="4"/>
  <c r="M4" i="4" s="1"/>
  <c r="L5" i="4"/>
  <c r="M5" i="4" s="1"/>
  <c r="L6" i="4"/>
  <c r="M6" i="4" s="1"/>
  <c r="L7" i="4"/>
  <c r="M7" i="4" s="1"/>
  <c r="L8" i="4"/>
  <c r="M8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2" i="5"/>
  <c r="M2" i="5" s="1"/>
  <c r="L3" i="5"/>
  <c r="M3" i="5" s="1"/>
  <c r="L4" i="5"/>
  <c r="L5" i="5"/>
  <c r="M5" i="5" s="1"/>
  <c r="L6" i="5"/>
  <c r="M6" i="5" s="1"/>
  <c r="L7" i="5"/>
  <c r="M7" i="5" s="1"/>
  <c r="L8" i="5"/>
  <c r="M8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4" i="7"/>
  <c r="B5" i="7"/>
  <c r="B7" i="7"/>
  <c r="B8" i="7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G3" i="5"/>
  <c r="G4" i="5" s="1"/>
  <c r="E3" i="5"/>
  <c r="E4" i="5" s="1"/>
  <c r="E5" i="5" s="1"/>
  <c r="F5" i="5" s="1"/>
  <c r="J2" i="5"/>
  <c r="K2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G3" i="4"/>
  <c r="G4" i="4" s="1"/>
  <c r="E3" i="4"/>
  <c r="F3" i="4" s="1"/>
  <c r="A2" i="4"/>
  <c r="A3" i="4" s="1"/>
  <c r="A4" i="4" s="1"/>
  <c r="A5" i="4" s="1"/>
  <c r="A6" i="4" s="1"/>
  <c r="A7" i="4" s="1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G3" i="3"/>
  <c r="H3" i="3" s="1"/>
  <c r="E3" i="3"/>
  <c r="E4" i="3" s="1"/>
  <c r="K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G3" i="2"/>
  <c r="H3" i="2" s="1"/>
  <c r="E3" i="2"/>
  <c r="F3" i="2" s="1"/>
  <c r="A2" i="2"/>
  <c r="A3" i="2" s="1"/>
  <c r="A4" i="2" s="1"/>
  <c r="A5" i="2" s="1"/>
  <c r="A6" i="2" s="1"/>
  <c r="A7" i="2" s="1"/>
  <c r="A8" i="2" s="1"/>
  <c r="A9" i="2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O8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G3" i="1"/>
  <c r="H3" i="1" s="1"/>
  <c r="E3" i="1"/>
  <c r="E4" i="1" s="1"/>
  <c r="E5" i="1" s="1"/>
  <c r="J2" i="1"/>
  <c r="K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H7" i="8" l="1"/>
  <c r="G8" i="8"/>
  <c r="E7" i="8"/>
  <c r="F6" i="8"/>
  <c r="J6" i="8" s="1"/>
  <c r="K6" i="8" s="1"/>
  <c r="E6" i="5"/>
  <c r="F6" i="5" s="1"/>
  <c r="M7" i="7"/>
  <c r="L7" i="7"/>
  <c r="M5" i="7"/>
  <c r="L5" i="7"/>
  <c r="M4" i="7"/>
  <c r="L4" i="7"/>
  <c r="L8" i="7"/>
  <c r="M8" i="7"/>
  <c r="L6" i="7"/>
  <c r="M6" i="7"/>
  <c r="F4" i="5"/>
  <c r="E9" i="7"/>
  <c r="H3" i="5"/>
  <c r="C10" i="7"/>
  <c r="F3" i="3"/>
  <c r="J3" i="3" s="1"/>
  <c r="K3" i="3" s="1"/>
  <c r="C9" i="7"/>
  <c r="E5" i="3"/>
  <c r="E6" i="3" s="1"/>
  <c r="F4" i="3"/>
  <c r="E10" i="7"/>
  <c r="E4" i="2"/>
  <c r="E5" i="2" s="1"/>
  <c r="F5" i="2" s="1"/>
  <c r="B9" i="7"/>
  <c r="D10" i="7"/>
  <c r="B10" i="7"/>
  <c r="D9" i="7"/>
  <c r="G5" i="5"/>
  <c r="H4" i="5"/>
  <c r="F3" i="5"/>
  <c r="J3" i="5" s="1"/>
  <c r="K3" i="5" s="1"/>
  <c r="H4" i="4"/>
  <c r="G5" i="4"/>
  <c r="E4" i="4"/>
  <c r="H3" i="4"/>
  <c r="J3" i="4" s="1"/>
  <c r="K3" i="4" s="1"/>
  <c r="G4" i="3"/>
  <c r="J3" i="2"/>
  <c r="K3" i="2" s="1"/>
  <c r="G4" i="2"/>
  <c r="F3" i="1"/>
  <c r="J3" i="1" s="1"/>
  <c r="K3" i="1" s="1"/>
  <c r="G4" i="1"/>
  <c r="G5" i="1" s="1"/>
  <c r="F5" i="1"/>
  <c r="E6" i="1"/>
  <c r="F4" i="1"/>
  <c r="M4" i="5"/>
  <c r="M2" i="3"/>
  <c r="M4" i="1"/>
  <c r="J2" i="4"/>
  <c r="K2" i="4" s="1"/>
  <c r="M3" i="4"/>
  <c r="M5" i="2"/>
  <c r="E8" i="8" l="1"/>
  <c r="F7" i="8"/>
  <c r="J7" i="8" s="1"/>
  <c r="K7" i="8" s="1"/>
  <c r="G9" i="8"/>
  <c r="H8" i="8"/>
  <c r="E7" i="5"/>
  <c r="E8" i="5" s="1"/>
  <c r="J4" i="5"/>
  <c r="K4" i="5" s="1"/>
  <c r="L10" i="7"/>
  <c r="L9" i="7"/>
  <c r="M10" i="7"/>
  <c r="M9" i="7"/>
  <c r="F5" i="3"/>
  <c r="E6" i="2"/>
  <c r="F6" i="2" s="1"/>
  <c r="F4" i="2"/>
  <c r="G6" i="5"/>
  <c r="H5" i="5"/>
  <c r="J5" i="5" s="1"/>
  <c r="K5" i="5" s="1"/>
  <c r="F4" i="4"/>
  <c r="J4" i="4" s="1"/>
  <c r="K4" i="4" s="1"/>
  <c r="E5" i="4"/>
  <c r="G6" i="4"/>
  <c r="H5" i="4"/>
  <c r="E7" i="3"/>
  <c r="F6" i="3"/>
  <c r="H4" i="3"/>
  <c r="J4" i="3" s="1"/>
  <c r="K4" i="3" s="1"/>
  <c r="G5" i="3"/>
  <c r="G5" i="2"/>
  <c r="H4" i="2"/>
  <c r="H4" i="1"/>
  <c r="J4" i="1" s="1"/>
  <c r="K4" i="1" s="1"/>
  <c r="E7" i="1"/>
  <c r="F6" i="1"/>
  <c r="H5" i="1"/>
  <c r="J5" i="1" s="1"/>
  <c r="K5" i="1" s="1"/>
  <c r="G6" i="1"/>
  <c r="H9" i="8" l="1"/>
  <c r="G10" i="8"/>
  <c r="E9" i="8"/>
  <c r="F8" i="8"/>
  <c r="J8" i="8" s="1"/>
  <c r="K8" i="8" s="1"/>
  <c r="I9" i="8"/>
  <c r="F7" i="5"/>
  <c r="E7" i="2"/>
  <c r="F7" i="2" s="1"/>
  <c r="J4" i="2"/>
  <c r="K4" i="2" s="1"/>
  <c r="G7" i="5"/>
  <c r="H6" i="5"/>
  <c r="J6" i="5" s="1"/>
  <c r="K6" i="5" s="1"/>
  <c r="E9" i="5"/>
  <c r="F8" i="5"/>
  <c r="G7" i="4"/>
  <c r="H6" i="4"/>
  <c r="E6" i="4"/>
  <c r="F5" i="4"/>
  <c r="J5" i="4" s="1"/>
  <c r="K5" i="4" s="1"/>
  <c r="H5" i="3"/>
  <c r="J5" i="3" s="1"/>
  <c r="K5" i="3" s="1"/>
  <c r="G6" i="3"/>
  <c r="F7" i="3"/>
  <c r="E8" i="3"/>
  <c r="G6" i="2"/>
  <c r="H5" i="2"/>
  <c r="J5" i="2" s="1"/>
  <c r="K5" i="2" s="1"/>
  <c r="H6" i="1"/>
  <c r="J6" i="1" s="1"/>
  <c r="K6" i="1" s="1"/>
  <c r="G7" i="1"/>
  <c r="E8" i="1"/>
  <c r="F7" i="1"/>
  <c r="E10" i="8" l="1"/>
  <c r="F9" i="8"/>
  <c r="J9" i="8" s="1"/>
  <c r="G11" i="8"/>
  <c r="H10" i="8"/>
  <c r="K9" i="8"/>
  <c r="L9" i="8" s="1"/>
  <c r="E8" i="2"/>
  <c r="E9" i="2" s="1"/>
  <c r="E10" i="5"/>
  <c r="F9" i="5"/>
  <c r="G8" i="5"/>
  <c r="H7" i="5"/>
  <c r="J7" i="5" s="1"/>
  <c r="K7" i="5" s="1"/>
  <c r="E7" i="4"/>
  <c r="F6" i="4"/>
  <c r="J6" i="4" s="1"/>
  <c r="K6" i="4" s="1"/>
  <c r="H7" i="4"/>
  <c r="G8" i="4"/>
  <c r="F8" i="3"/>
  <c r="E9" i="3"/>
  <c r="H6" i="3"/>
  <c r="J6" i="3" s="1"/>
  <c r="K6" i="3" s="1"/>
  <c r="G7" i="3"/>
  <c r="H6" i="2"/>
  <c r="J6" i="2" s="1"/>
  <c r="K6" i="2" s="1"/>
  <c r="G7" i="2"/>
  <c r="F8" i="1"/>
  <c r="E9" i="1"/>
  <c r="H7" i="1"/>
  <c r="J7" i="1" s="1"/>
  <c r="K7" i="1" s="1"/>
  <c r="G8" i="1"/>
  <c r="I9" i="1" s="1"/>
  <c r="M9" i="8" l="1"/>
  <c r="G12" i="8"/>
  <c r="H11" i="8"/>
  <c r="F10" i="8"/>
  <c r="J10" i="8" s="1"/>
  <c r="K10" i="8" s="1"/>
  <c r="E11" i="8"/>
  <c r="F8" i="2"/>
  <c r="G9" i="5"/>
  <c r="H8" i="5"/>
  <c r="J8" i="5" s="1"/>
  <c r="K8" i="5" s="1"/>
  <c r="I9" i="5"/>
  <c r="E11" i="5"/>
  <c r="F10" i="5"/>
  <c r="H8" i="4"/>
  <c r="G9" i="4"/>
  <c r="E8" i="4"/>
  <c r="F7" i="4"/>
  <c r="J7" i="4" s="1"/>
  <c r="K7" i="4" s="1"/>
  <c r="H7" i="3"/>
  <c r="J7" i="3" s="1"/>
  <c r="K7" i="3" s="1"/>
  <c r="G8" i="3"/>
  <c r="E10" i="3"/>
  <c r="F9" i="3"/>
  <c r="F9" i="2"/>
  <c r="E10" i="2"/>
  <c r="G8" i="2"/>
  <c r="H7" i="2"/>
  <c r="J7" i="2" s="1"/>
  <c r="K7" i="2" s="1"/>
  <c r="G9" i="1"/>
  <c r="H8" i="1"/>
  <c r="J8" i="1" s="1"/>
  <c r="K8" i="1" s="1"/>
  <c r="E10" i="1"/>
  <c r="F9" i="1"/>
  <c r="H12" i="8" l="1"/>
  <c r="G13" i="8"/>
  <c r="F11" i="8"/>
  <c r="J11" i="8" s="1"/>
  <c r="K11" i="8" s="1"/>
  <c r="E12" i="8"/>
  <c r="E12" i="5"/>
  <c r="F11" i="5"/>
  <c r="G10" i="5"/>
  <c r="H9" i="5"/>
  <c r="J9" i="5" s="1"/>
  <c r="K9" i="5"/>
  <c r="L9" i="5" s="1"/>
  <c r="G10" i="4"/>
  <c r="H9" i="4"/>
  <c r="I9" i="4"/>
  <c r="F8" i="4"/>
  <c r="J8" i="4" s="1"/>
  <c r="K8" i="4" s="1"/>
  <c r="E9" i="4"/>
  <c r="H8" i="3"/>
  <c r="J8" i="3" s="1"/>
  <c r="K8" i="3" s="1"/>
  <c r="G9" i="3"/>
  <c r="I9" i="3"/>
  <c r="F10" i="3"/>
  <c r="E11" i="3"/>
  <c r="G9" i="2"/>
  <c r="H8" i="2"/>
  <c r="J8" i="2" s="1"/>
  <c r="K8" i="2" s="1"/>
  <c r="I9" i="2"/>
  <c r="F10" i="2"/>
  <c r="E11" i="2"/>
  <c r="E11" i="1"/>
  <c r="F10" i="1"/>
  <c r="G10" i="1"/>
  <c r="H9" i="1"/>
  <c r="J9" i="1" s="1"/>
  <c r="K9" i="1" s="1"/>
  <c r="L9" i="1" s="1"/>
  <c r="E13" i="8" l="1"/>
  <c r="F12" i="8"/>
  <c r="J12" i="8" s="1"/>
  <c r="K12" i="8" s="1"/>
  <c r="H13" i="8"/>
  <c r="G14" i="8"/>
  <c r="G11" i="5"/>
  <c r="H10" i="5"/>
  <c r="J10" i="5" s="1"/>
  <c r="K10" i="5" s="1"/>
  <c r="M9" i="5"/>
  <c r="E13" i="5"/>
  <c r="F12" i="5"/>
  <c r="E10" i="4"/>
  <c r="F9" i="4"/>
  <c r="J9" i="4" s="1"/>
  <c r="K9" i="4" s="1"/>
  <c r="L9" i="4" s="1"/>
  <c r="G11" i="4"/>
  <c r="H10" i="4"/>
  <c r="K9" i="3"/>
  <c r="L9" i="3" s="1"/>
  <c r="E12" i="3"/>
  <c r="F11" i="3"/>
  <c r="H9" i="3"/>
  <c r="J9" i="3" s="1"/>
  <c r="G10" i="3"/>
  <c r="K9" i="2"/>
  <c r="L9" i="2" s="1"/>
  <c r="F11" i="2"/>
  <c r="E12" i="2"/>
  <c r="G10" i="2"/>
  <c r="H9" i="2"/>
  <c r="J9" i="2" s="1"/>
  <c r="M9" i="1"/>
  <c r="G11" i="1"/>
  <c r="H10" i="1"/>
  <c r="J10" i="1" s="1"/>
  <c r="K10" i="1" s="1"/>
  <c r="E12" i="1"/>
  <c r="F11" i="1"/>
  <c r="G15" i="8" l="1"/>
  <c r="H14" i="8"/>
  <c r="E14" i="8"/>
  <c r="F13" i="8"/>
  <c r="J13" i="8" s="1"/>
  <c r="K13" i="8" s="1"/>
  <c r="E14" i="5"/>
  <c r="F13" i="5"/>
  <c r="G12" i="5"/>
  <c r="H11" i="5"/>
  <c r="J11" i="5" s="1"/>
  <c r="K11" i="5" s="1"/>
  <c r="G12" i="4"/>
  <c r="H11" i="4"/>
  <c r="M9" i="4"/>
  <c r="E11" i="4"/>
  <c r="F10" i="4"/>
  <c r="J10" i="4" s="1"/>
  <c r="K10" i="4" s="1"/>
  <c r="M9" i="3"/>
  <c r="H10" i="3"/>
  <c r="J10" i="3" s="1"/>
  <c r="K10" i="3" s="1"/>
  <c r="G11" i="3"/>
  <c r="E13" i="3"/>
  <c r="F12" i="3"/>
  <c r="M9" i="2"/>
  <c r="H10" i="2"/>
  <c r="J10" i="2" s="1"/>
  <c r="K10" i="2" s="1"/>
  <c r="G11" i="2"/>
  <c r="E13" i="2"/>
  <c r="F12" i="2"/>
  <c r="G12" i="1"/>
  <c r="H11" i="1"/>
  <c r="J11" i="1" s="1"/>
  <c r="K11" i="1" s="1"/>
  <c r="E13" i="1"/>
  <c r="F12" i="1"/>
  <c r="F14" i="8" l="1"/>
  <c r="J14" i="8" s="1"/>
  <c r="K14" i="8" s="1"/>
  <c r="E15" i="8"/>
  <c r="G16" i="8"/>
  <c r="H15" i="8"/>
  <c r="E15" i="5"/>
  <c r="F14" i="5"/>
  <c r="G13" i="5"/>
  <c r="H12" i="5"/>
  <c r="J12" i="5" s="1"/>
  <c r="K12" i="5" s="1"/>
  <c r="E12" i="4"/>
  <c r="F11" i="4"/>
  <c r="J11" i="4" s="1"/>
  <c r="K11" i="4" s="1"/>
  <c r="H12" i="4"/>
  <c r="G13" i="4"/>
  <c r="F13" i="3"/>
  <c r="E14" i="3"/>
  <c r="H11" i="3"/>
  <c r="J11" i="3" s="1"/>
  <c r="K11" i="3" s="1"/>
  <c r="G12" i="3"/>
  <c r="E14" i="2"/>
  <c r="F13" i="2"/>
  <c r="H11" i="2"/>
  <c r="J11" i="2" s="1"/>
  <c r="K11" i="2" s="1"/>
  <c r="G12" i="2"/>
  <c r="E14" i="1"/>
  <c r="F13" i="1"/>
  <c r="G13" i="1"/>
  <c r="H12" i="1"/>
  <c r="J12" i="1" s="1"/>
  <c r="K12" i="1" s="1"/>
  <c r="G17" i="8" l="1"/>
  <c r="H16" i="8"/>
  <c r="F15" i="8"/>
  <c r="J15" i="8" s="1"/>
  <c r="K15" i="8" s="1"/>
  <c r="E16" i="8"/>
  <c r="I16" i="8"/>
  <c r="E16" i="5"/>
  <c r="F15" i="5"/>
  <c r="H13" i="5"/>
  <c r="J13" i="5" s="1"/>
  <c r="K13" i="5" s="1"/>
  <c r="G14" i="5"/>
  <c r="H13" i="4"/>
  <c r="G14" i="4"/>
  <c r="E13" i="4"/>
  <c r="F12" i="4"/>
  <c r="J12" i="4" s="1"/>
  <c r="K12" i="4" s="1"/>
  <c r="E15" i="3"/>
  <c r="F14" i="3"/>
  <c r="H12" i="3"/>
  <c r="J12" i="3" s="1"/>
  <c r="K12" i="3" s="1"/>
  <c r="G13" i="3"/>
  <c r="F14" i="2"/>
  <c r="E15" i="2"/>
  <c r="H12" i="2"/>
  <c r="J12" i="2" s="1"/>
  <c r="K12" i="2" s="1"/>
  <c r="G13" i="2"/>
  <c r="G14" i="1"/>
  <c r="H13" i="1"/>
  <c r="J13" i="1" s="1"/>
  <c r="K13" i="1" s="1"/>
  <c r="E15" i="1"/>
  <c r="F14" i="1"/>
  <c r="K16" i="8" l="1"/>
  <c r="L16" i="8" s="1"/>
  <c r="F16" i="8"/>
  <c r="J16" i="8" s="1"/>
  <c r="E17" i="8"/>
  <c r="G18" i="8"/>
  <c r="H17" i="8"/>
  <c r="H14" i="5"/>
  <c r="J14" i="5" s="1"/>
  <c r="K14" i="5" s="1"/>
  <c r="G15" i="5"/>
  <c r="F16" i="5"/>
  <c r="E17" i="5"/>
  <c r="H14" i="4"/>
  <c r="G15" i="4"/>
  <c r="E14" i="4"/>
  <c r="F13" i="4"/>
  <c r="J13" i="4" s="1"/>
  <c r="K13" i="4" s="1"/>
  <c r="G14" i="3"/>
  <c r="H13" i="3"/>
  <c r="J13" i="3" s="1"/>
  <c r="K13" i="3" s="1"/>
  <c r="E16" i="3"/>
  <c r="F15" i="3"/>
  <c r="G14" i="2"/>
  <c r="H13" i="2"/>
  <c r="J13" i="2" s="1"/>
  <c r="K13" i="2" s="1"/>
  <c r="E16" i="2"/>
  <c r="F15" i="2"/>
  <c r="G15" i="1"/>
  <c r="I16" i="1" s="1"/>
  <c r="H14" i="1"/>
  <c r="J14" i="1" s="1"/>
  <c r="K14" i="1" s="1"/>
  <c r="E16" i="1"/>
  <c r="F15" i="1"/>
  <c r="H18" i="8" l="1"/>
  <c r="G19" i="8"/>
  <c r="M16" i="8"/>
  <c r="E18" i="8"/>
  <c r="F17" i="8"/>
  <c r="J17" i="8" s="1"/>
  <c r="K17" i="8" s="1"/>
  <c r="E18" i="5"/>
  <c r="F17" i="5"/>
  <c r="G16" i="5"/>
  <c r="H15" i="5"/>
  <c r="J15" i="5" s="1"/>
  <c r="K15" i="5" s="1"/>
  <c r="I16" i="5"/>
  <c r="G16" i="4"/>
  <c r="H15" i="4"/>
  <c r="F14" i="4"/>
  <c r="J14" i="4" s="1"/>
  <c r="K14" i="4" s="1"/>
  <c r="E15" i="4"/>
  <c r="E17" i="3"/>
  <c r="F16" i="3"/>
  <c r="G15" i="3"/>
  <c r="H14" i="3"/>
  <c r="J14" i="3" s="1"/>
  <c r="K14" i="3" s="1"/>
  <c r="E17" i="2"/>
  <c r="F16" i="2"/>
  <c r="G15" i="2"/>
  <c r="H14" i="2"/>
  <c r="J14" i="2" s="1"/>
  <c r="K14" i="2" s="1"/>
  <c r="E17" i="1"/>
  <c r="F16" i="1"/>
  <c r="H15" i="1"/>
  <c r="J15" i="1" s="1"/>
  <c r="K15" i="1" s="1"/>
  <c r="G16" i="1"/>
  <c r="E19" i="8" l="1"/>
  <c r="F18" i="8"/>
  <c r="J18" i="8" s="1"/>
  <c r="K18" i="8" s="1"/>
  <c r="G20" i="8"/>
  <c r="H19" i="8"/>
  <c r="E19" i="5"/>
  <c r="F18" i="5"/>
  <c r="G17" i="5"/>
  <c r="H16" i="5"/>
  <c r="J16" i="5" s="1"/>
  <c r="K16" i="5"/>
  <c r="L16" i="5" s="1"/>
  <c r="F15" i="4"/>
  <c r="J15" i="4" s="1"/>
  <c r="K15" i="4" s="1"/>
  <c r="I16" i="4"/>
  <c r="E16" i="4"/>
  <c r="G17" i="4"/>
  <c r="H16" i="4"/>
  <c r="G16" i="3"/>
  <c r="H15" i="3"/>
  <c r="J15" i="3" s="1"/>
  <c r="K15" i="3" s="1"/>
  <c r="I16" i="3"/>
  <c r="E18" i="3"/>
  <c r="F17" i="3"/>
  <c r="G16" i="2"/>
  <c r="H15" i="2"/>
  <c r="J15" i="2" s="1"/>
  <c r="K15" i="2" s="1"/>
  <c r="I16" i="2"/>
  <c r="E18" i="2"/>
  <c r="F17" i="2"/>
  <c r="G17" i="1"/>
  <c r="H16" i="1"/>
  <c r="J16" i="1" s="1"/>
  <c r="K16" i="1" s="1"/>
  <c r="L16" i="1" s="1"/>
  <c r="E18" i="1"/>
  <c r="F17" i="1"/>
  <c r="G21" i="8" l="1"/>
  <c r="H20" i="8"/>
  <c r="E20" i="8"/>
  <c r="F19" i="8"/>
  <c r="J19" i="8" s="1"/>
  <c r="K19" i="8" s="1"/>
  <c r="M16" i="5"/>
  <c r="G18" i="5"/>
  <c r="H17" i="5"/>
  <c r="J17" i="5" s="1"/>
  <c r="K17" i="5" s="1"/>
  <c r="E20" i="5"/>
  <c r="F19" i="5"/>
  <c r="G18" i="4"/>
  <c r="H17" i="4"/>
  <c r="E17" i="4"/>
  <c r="F16" i="4"/>
  <c r="J16" i="4" s="1"/>
  <c r="K16" i="4" s="1"/>
  <c r="L16" i="4" s="1"/>
  <c r="K16" i="3"/>
  <c r="L16" i="3" s="1"/>
  <c r="E19" i="3"/>
  <c r="F18" i="3"/>
  <c r="G17" i="3"/>
  <c r="H16" i="3"/>
  <c r="J16" i="3" s="1"/>
  <c r="K16" i="2"/>
  <c r="L16" i="2" s="1"/>
  <c r="E19" i="2"/>
  <c r="F18" i="2"/>
  <c r="H16" i="2"/>
  <c r="J16" i="2" s="1"/>
  <c r="G17" i="2"/>
  <c r="M16" i="1"/>
  <c r="E19" i="1"/>
  <c r="F18" i="1"/>
  <c r="G18" i="1"/>
  <c r="H17" i="1"/>
  <c r="J17" i="1" s="1"/>
  <c r="K17" i="1" s="1"/>
  <c r="F20" i="8" l="1"/>
  <c r="J20" i="8" s="1"/>
  <c r="K20" i="8" s="1"/>
  <c r="E21" i="8"/>
  <c r="H21" i="8"/>
  <c r="G22" i="8"/>
  <c r="G19" i="5"/>
  <c r="H18" i="5"/>
  <c r="J18" i="5" s="1"/>
  <c r="K18" i="5" s="1"/>
  <c r="F20" i="5"/>
  <c r="E21" i="5"/>
  <c r="M16" i="4"/>
  <c r="E18" i="4"/>
  <c r="F17" i="4"/>
  <c r="J17" i="4" s="1"/>
  <c r="K17" i="4" s="1"/>
  <c r="G19" i="4"/>
  <c r="H18" i="4"/>
  <c r="G18" i="3"/>
  <c r="H17" i="3"/>
  <c r="J17" i="3" s="1"/>
  <c r="K17" i="3" s="1"/>
  <c r="E20" i="3"/>
  <c r="F19" i="3"/>
  <c r="M16" i="3"/>
  <c r="E20" i="2"/>
  <c r="F19" i="2"/>
  <c r="G18" i="2"/>
  <c r="H17" i="2"/>
  <c r="J17" i="2" s="1"/>
  <c r="K17" i="2" s="1"/>
  <c r="M16" i="2"/>
  <c r="G19" i="1"/>
  <c r="H18" i="1"/>
  <c r="J18" i="1" s="1"/>
  <c r="K18" i="1" s="1"/>
  <c r="E20" i="1"/>
  <c r="F19" i="1"/>
  <c r="G23" i="8" l="1"/>
  <c r="H22" i="8"/>
  <c r="E22" i="8"/>
  <c r="F21" i="8"/>
  <c r="J21" i="8" s="1"/>
  <c r="K21" i="8" s="1"/>
  <c r="G20" i="5"/>
  <c r="H19" i="5"/>
  <c r="J19" i="5" s="1"/>
  <c r="K19" i="5" s="1"/>
  <c r="E22" i="5"/>
  <c r="F21" i="5"/>
  <c r="E19" i="4"/>
  <c r="F18" i="4"/>
  <c r="J18" i="4" s="1"/>
  <c r="K18" i="4" s="1"/>
  <c r="G20" i="4"/>
  <c r="H19" i="4"/>
  <c r="E21" i="3"/>
  <c r="F20" i="3"/>
  <c r="G19" i="3"/>
  <c r="H18" i="3"/>
  <c r="J18" i="3" s="1"/>
  <c r="K18" i="3" s="1"/>
  <c r="G19" i="2"/>
  <c r="H18" i="2"/>
  <c r="J18" i="2" s="1"/>
  <c r="K18" i="2" s="1"/>
  <c r="E21" i="2"/>
  <c r="F20" i="2"/>
  <c r="E21" i="1"/>
  <c r="F20" i="1"/>
  <c r="G20" i="1"/>
  <c r="H19" i="1"/>
  <c r="J19" i="1" s="1"/>
  <c r="K19" i="1" s="1"/>
  <c r="E23" i="8" l="1"/>
  <c r="F22" i="8"/>
  <c r="J22" i="8" s="1"/>
  <c r="K22" i="8" s="1"/>
  <c r="I23" i="8"/>
  <c r="G24" i="8"/>
  <c r="H23" i="8"/>
  <c r="E23" i="5"/>
  <c r="F22" i="5"/>
  <c r="G21" i="5"/>
  <c r="H20" i="5"/>
  <c r="J20" i="5" s="1"/>
  <c r="K20" i="5" s="1"/>
  <c r="G21" i="4"/>
  <c r="H20" i="4"/>
  <c r="E20" i="4"/>
  <c r="F19" i="4"/>
  <c r="J19" i="4" s="1"/>
  <c r="K19" i="4" s="1"/>
  <c r="G20" i="3"/>
  <c r="H19" i="3"/>
  <c r="J19" i="3" s="1"/>
  <c r="K19" i="3" s="1"/>
  <c r="F21" i="3"/>
  <c r="E22" i="3"/>
  <c r="F21" i="2"/>
  <c r="E22" i="2"/>
  <c r="G20" i="2"/>
  <c r="H19" i="2"/>
  <c r="J19" i="2" s="1"/>
  <c r="K19" i="2" s="1"/>
  <c r="G21" i="1"/>
  <c r="H20" i="1"/>
  <c r="J20" i="1" s="1"/>
  <c r="K20" i="1" s="1"/>
  <c r="F21" i="1"/>
  <c r="E22" i="1"/>
  <c r="K23" i="8" l="1"/>
  <c r="L23" i="8" s="1"/>
  <c r="G25" i="8"/>
  <c r="H24" i="8"/>
  <c r="E24" i="8"/>
  <c r="F23" i="8"/>
  <c r="J23" i="8" s="1"/>
  <c r="G22" i="5"/>
  <c r="H21" i="5"/>
  <c r="J21" i="5" s="1"/>
  <c r="K21" i="5" s="1"/>
  <c r="E24" i="5"/>
  <c r="F23" i="5"/>
  <c r="E21" i="4"/>
  <c r="F20" i="4"/>
  <c r="J20" i="4" s="1"/>
  <c r="K20" i="4" s="1"/>
  <c r="H21" i="4"/>
  <c r="G22" i="4"/>
  <c r="F22" i="3"/>
  <c r="E23" i="3"/>
  <c r="H20" i="3"/>
  <c r="J20" i="3" s="1"/>
  <c r="K20" i="3" s="1"/>
  <c r="G21" i="3"/>
  <c r="H20" i="2"/>
  <c r="J20" i="2" s="1"/>
  <c r="K20" i="2" s="1"/>
  <c r="G21" i="2"/>
  <c r="E23" i="2"/>
  <c r="F22" i="2"/>
  <c r="E23" i="1"/>
  <c r="F22" i="1"/>
  <c r="G22" i="1"/>
  <c r="I23" i="1" s="1"/>
  <c r="H21" i="1"/>
  <c r="J21" i="1" s="1"/>
  <c r="K21" i="1" s="1"/>
  <c r="H25" i="8" l="1"/>
  <c r="G26" i="8"/>
  <c r="F24" i="8"/>
  <c r="J24" i="8" s="1"/>
  <c r="K24" i="8" s="1"/>
  <c r="E25" i="8"/>
  <c r="M23" i="8"/>
  <c r="G23" i="5"/>
  <c r="H22" i="5"/>
  <c r="J22" i="5" s="1"/>
  <c r="K22" i="5" s="1"/>
  <c r="I23" i="5"/>
  <c r="E25" i="5"/>
  <c r="F24" i="5"/>
  <c r="H22" i="4"/>
  <c r="G23" i="4"/>
  <c r="E22" i="4"/>
  <c r="F21" i="4"/>
  <c r="J21" i="4" s="1"/>
  <c r="K21" i="4" s="1"/>
  <c r="E24" i="3"/>
  <c r="F23" i="3"/>
  <c r="G22" i="3"/>
  <c r="H21" i="3"/>
  <c r="J21" i="3" s="1"/>
  <c r="K21" i="3" s="1"/>
  <c r="F23" i="2"/>
  <c r="E24" i="2"/>
  <c r="G22" i="2"/>
  <c r="H21" i="2"/>
  <c r="J21" i="2" s="1"/>
  <c r="K21" i="2" s="1"/>
  <c r="G23" i="1"/>
  <c r="H22" i="1"/>
  <c r="J22" i="1" s="1"/>
  <c r="K22" i="1" s="1"/>
  <c r="E24" i="1"/>
  <c r="F23" i="1"/>
  <c r="F25" i="8" l="1"/>
  <c r="J25" i="8" s="1"/>
  <c r="K25" i="8" s="1"/>
  <c r="E26" i="8"/>
  <c r="H26" i="8"/>
  <c r="G27" i="8"/>
  <c r="F25" i="5"/>
  <c r="E26" i="5"/>
  <c r="K23" i="5"/>
  <c r="L23" i="5" s="1"/>
  <c r="G24" i="5"/>
  <c r="H23" i="5"/>
  <c r="J23" i="5" s="1"/>
  <c r="H23" i="4"/>
  <c r="G24" i="4"/>
  <c r="I23" i="4"/>
  <c r="E23" i="4"/>
  <c r="F22" i="4"/>
  <c r="J22" i="4" s="1"/>
  <c r="K22" i="4" s="1"/>
  <c r="G23" i="3"/>
  <c r="H22" i="3"/>
  <c r="J22" i="3" s="1"/>
  <c r="K22" i="3" s="1"/>
  <c r="I23" i="3"/>
  <c r="E25" i="3"/>
  <c r="F24" i="3"/>
  <c r="H22" i="2"/>
  <c r="J22" i="2" s="1"/>
  <c r="K22" i="2" s="1"/>
  <c r="G23" i="2"/>
  <c r="I23" i="2"/>
  <c r="E25" i="2"/>
  <c r="F24" i="2"/>
  <c r="E25" i="1"/>
  <c r="F24" i="1"/>
  <c r="G24" i="1"/>
  <c r="H23" i="1"/>
  <c r="J23" i="1" s="1"/>
  <c r="K23" i="1" s="1"/>
  <c r="L23" i="1" s="1"/>
  <c r="E27" i="8" l="1"/>
  <c r="F26" i="8"/>
  <c r="J26" i="8" s="1"/>
  <c r="K26" i="8" s="1"/>
  <c r="G28" i="8"/>
  <c r="H27" i="8"/>
  <c r="M23" i="5"/>
  <c r="G25" i="5"/>
  <c r="H24" i="5"/>
  <c r="J24" i="5" s="1"/>
  <c r="K24" i="5" s="1"/>
  <c r="E27" i="5"/>
  <c r="F26" i="5"/>
  <c r="G25" i="4"/>
  <c r="H24" i="4"/>
  <c r="E24" i="4"/>
  <c r="F23" i="4"/>
  <c r="J23" i="4" s="1"/>
  <c r="K23" i="4" s="1"/>
  <c r="L23" i="4" s="1"/>
  <c r="K23" i="3"/>
  <c r="L23" i="3" s="1"/>
  <c r="F25" i="3"/>
  <c r="E26" i="3"/>
  <c r="H23" i="3"/>
  <c r="J23" i="3" s="1"/>
  <c r="G24" i="3"/>
  <c r="E26" i="2"/>
  <c r="F25" i="2"/>
  <c r="K23" i="2"/>
  <c r="L23" i="2" s="1"/>
  <c r="G24" i="2"/>
  <c r="H23" i="2"/>
  <c r="J23" i="2" s="1"/>
  <c r="M23" i="1"/>
  <c r="G25" i="1"/>
  <c r="H24" i="1"/>
  <c r="J24" i="1" s="1"/>
  <c r="K24" i="1" s="1"/>
  <c r="E26" i="1"/>
  <c r="F25" i="1"/>
  <c r="E28" i="8" l="1"/>
  <c r="F27" i="8"/>
  <c r="J27" i="8" s="1"/>
  <c r="K27" i="8" s="1"/>
  <c r="G29" i="8"/>
  <c r="H28" i="8"/>
  <c r="G26" i="5"/>
  <c r="H25" i="5"/>
  <c r="J25" i="5" s="1"/>
  <c r="K25" i="5" s="1"/>
  <c r="F27" i="5"/>
  <c r="E28" i="5"/>
  <c r="M23" i="4"/>
  <c r="F24" i="4"/>
  <c r="J24" i="4" s="1"/>
  <c r="K24" i="4" s="1"/>
  <c r="E25" i="4"/>
  <c r="G26" i="4"/>
  <c r="H25" i="4"/>
  <c r="H24" i="3"/>
  <c r="J24" i="3" s="1"/>
  <c r="K24" i="3" s="1"/>
  <c r="G25" i="3"/>
  <c r="E27" i="3"/>
  <c r="F26" i="3"/>
  <c r="M23" i="3"/>
  <c r="M23" i="2"/>
  <c r="G25" i="2"/>
  <c r="H24" i="2"/>
  <c r="J24" i="2" s="1"/>
  <c r="K24" i="2" s="1"/>
  <c r="E27" i="2"/>
  <c r="F26" i="2"/>
  <c r="E27" i="1"/>
  <c r="F26" i="1"/>
  <c r="G26" i="1"/>
  <c r="H25" i="1"/>
  <c r="J25" i="1" s="1"/>
  <c r="K25" i="1" s="1"/>
  <c r="G30" i="8" l="1"/>
  <c r="H29" i="8"/>
  <c r="F28" i="8"/>
  <c r="J28" i="8" s="1"/>
  <c r="K28" i="8" s="1"/>
  <c r="E29" i="8"/>
  <c r="E29" i="5"/>
  <c r="F28" i="5"/>
  <c r="G27" i="5"/>
  <c r="H26" i="5"/>
  <c r="J26" i="5" s="1"/>
  <c r="K26" i="5" s="1"/>
  <c r="H26" i="4"/>
  <c r="G27" i="4"/>
  <c r="E26" i="4"/>
  <c r="F25" i="4"/>
  <c r="J25" i="4" s="1"/>
  <c r="K25" i="4" s="1"/>
  <c r="F27" i="3"/>
  <c r="E28" i="3"/>
  <c r="G26" i="3"/>
  <c r="H25" i="3"/>
  <c r="J25" i="3" s="1"/>
  <c r="K25" i="3" s="1"/>
  <c r="E28" i="2"/>
  <c r="F27" i="2"/>
  <c r="G26" i="2"/>
  <c r="H25" i="2"/>
  <c r="J25" i="2" s="1"/>
  <c r="K25" i="2" s="1"/>
  <c r="G27" i="1"/>
  <c r="H26" i="1"/>
  <c r="J26" i="1" s="1"/>
  <c r="K26" i="1" s="1"/>
  <c r="F27" i="1"/>
  <c r="E28" i="1"/>
  <c r="E30" i="8" l="1"/>
  <c r="F29" i="8"/>
  <c r="J29" i="8" s="1"/>
  <c r="K29" i="8" s="1"/>
  <c r="I30" i="8"/>
  <c r="H30" i="8"/>
  <c r="G31" i="8"/>
  <c r="H27" i="5"/>
  <c r="J27" i="5" s="1"/>
  <c r="K27" i="5" s="1"/>
  <c r="G28" i="5"/>
  <c r="E30" i="5"/>
  <c r="F29" i="5"/>
  <c r="G28" i="4"/>
  <c r="H27" i="4"/>
  <c r="F26" i="4"/>
  <c r="J26" i="4" s="1"/>
  <c r="K26" i="4" s="1"/>
  <c r="E27" i="4"/>
  <c r="H26" i="3"/>
  <c r="J26" i="3" s="1"/>
  <c r="K26" i="3" s="1"/>
  <c r="G27" i="3"/>
  <c r="E29" i="3"/>
  <c r="F28" i="3"/>
  <c r="G27" i="2"/>
  <c r="H26" i="2"/>
  <c r="J26" i="2" s="1"/>
  <c r="K26" i="2" s="1"/>
  <c r="E29" i="2"/>
  <c r="F28" i="2"/>
  <c r="E29" i="1"/>
  <c r="F28" i="1"/>
  <c r="G28" i="1"/>
  <c r="H27" i="1"/>
  <c r="J27" i="1" s="1"/>
  <c r="K27" i="1" s="1"/>
  <c r="K30" i="8" l="1"/>
  <c r="L30" i="8" s="1"/>
  <c r="H31" i="8"/>
  <c r="G32" i="8"/>
  <c r="E31" i="8"/>
  <c r="F30" i="8"/>
  <c r="J30" i="8" s="1"/>
  <c r="E31" i="5"/>
  <c r="F30" i="5"/>
  <c r="H28" i="5"/>
  <c r="J28" i="5" s="1"/>
  <c r="K28" i="5" s="1"/>
  <c r="G29" i="5"/>
  <c r="E28" i="4"/>
  <c r="F27" i="4"/>
  <c r="J27" i="4" s="1"/>
  <c r="K27" i="4" s="1"/>
  <c r="G29" i="4"/>
  <c r="H28" i="4"/>
  <c r="E30" i="3"/>
  <c r="F29" i="3"/>
  <c r="G28" i="3"/>
  <c r="H27" i="3"/>
  <c r="J27" i="3" s="1"/>
  <c r="K27" i="3" s="1"/>
  <c r="F29" i="2"/>
  <c r="E30" i="2"/>
  <c r="G28" i="2"/>
  <c r="H27" i="2"/>
  <c r="J27" i="2" s="1"/>
  <c r="K27" i="2" s="1"/>
  <c r="G29" i="1"/>
  <c r="I30" i="1" s="1"/>
  <c r="H28" i="1"/>
  <c r="J28" i="1" s="1"/>
  <c r="K28" i="1" s="1"/>
  <c r="F29" i="1"/>
  <c r="E30" i="1"/>
  <c r="H32" i="8" l="1"/>
  <c r="G33" i="8"/>
  <c r="E32" i="8"/>
  <c r="F31" i="8"/>
  <c r="J31" i="8" s="1"/>
  <c r="K31" i="8" s="1"/>
  <c r="M30" i="8"/>
  <c r="H29" i="5"/>
  <c r="J29" i="5" s="1"/>
  <c r="K29" i="5" s="1"/>
  <c r="G30" i="5"/>
  <c r="I30" i="5"/>
  <c r="E32" i="5"/>
  <c r="F31" i="5"/>
  <c r="G30" i="4"/>
  <c r="H29" i="4"/>
  <c r="E29" i="4"/>
  <c r="F28" i="4"/>
  <c r="J28" i="4" s="1"/>
  <c r="K28" i="4" s="1"/>
  <c r="F30" i="3"/>
  <c r="E31" i="3"/>
  <c r="H28" i="3"/>
  <c r="J28" i="3" s="1"/>
  <c r="K28" i="3" s="1"/>
  <c r="G29" i="3"/>
  <c r="F30" i="2"/>
  <c r="E31" i="2"/>
  <c r="G29" i="2"/>
  <c r="H28" i="2"/>
  <c r="J28" i="2" s="1"/>
  <c r="K28" i="2" s="1"/>
  <c r="E31" i="1"/>
  <c r="F30" i="1"/>
  <c r="G30" i="1"/>
  <c r="H29" i="1"/>
  <c r="J29" i="1" s="1"/>
  <c r="K29" i="1" s="1"/>
  <c r="F32" i="8" l="1"/>
  <c r="J32" i="8" s="1"/>
  <c r="K32" i="8" s="1"/>
  <c r="E33" i="8"/>
  <c r="G34" i="8"/>
  <c r="H33" i="8"/>
  <c r="K30" i="5"/>
  <c r="L30" i="5" s="1"/>
  <c r="G31" i="5"/>
  <c r="H30" i="5"/>
  <c r="J30" i="5" s="1"/>
  <c r="E33" i="5"/>
  <c r="F32" i="5"/>
  <c r="I30" i="4"/>
  <c r="E30" i="4"/>
  <c r="F29" i="4"/>
  <c r="J29" i="4" s="1"/>
  <c r="K29" i="4" s="1"/>
  <c r="H30" i="4"/>
  <c r="G31" i="4"/>
  <c r="E32" i="3"/>
  <c r="F31" i="3"/>
  <c r="G30" i="3"/>
  <c r="H29" i="3"/>
  <c r="J29" i="3" s="1"/>
  <c r="K29" i="3" s="1"/>
  <c r="I30" i="3"/>
  <c r="G30" i="2"/>
  <c r="H29" i="2"/>
  <c r="J29" i="2" s="1"/>
  <c r="K29" i="2" s="1"/>
  <c r="I30" i="2"/>
  <c r="E32" i="2"/>
  <c r="F31" i="2"/>
  <c r="F31" i="1"/>
  <c r="E32" i="1"/>
  <c r="G31" i="1"/>
  <c r="H30" i="1"/>
  <c r="J30" i="1" s="1"/>
  <c r="K30" i="1" s="1"/>
  <c r="L30" i="1" s="1"/>
  <c r="G35" i="8" l="1"/>
  <c r="H34" i="8"/>
  <c r="F33" i="8"/>
  <c r="J33" i="8" s="1"/>
  <c r="K33" i="8" s="1"/>
  <c r="E34" i="8"/>
  <c r="E34" i="5"/>
  <c r="F33" i="5"/>
  <c r="G32" i="5"/>
  <c r="H31" i="5"/>
  <c r="J31" i="5" s="1"/>
  <c r="K31" i="5" s="1"/>
  <c r="M30" i="5"/>
  <c r="E31" i="4"/>
  <c r="F30" i="4"/>
  <c r="J30" i="4" s="1"/>
  <c r="K30" i="4" s="1"/>
  <c r="L30" i="4" s="1"/>
  <c r="H31" i="4"/>
  <c r="G32" i="4"/>
  <c r="G31" i="3"/>
  <c r="H30" i="3"/>
  <c r="J30" i="3" s="1"/>
  <c r="K30" i="3" s="1"/>
  <c r="L30" i="3" s="1"/>
  <c r="E33" i="3"/>
  <c r="F32" i="3"/>
  <c r="K30" i="2"/>
  <c r="L30" i="2" s="1"/>
  <c r="F32" i="2"/>
  <c r="E33" i="2"/>
  <c r="G31" i="2"/>
  <c r="H30" i="2"/>
  <c r="J30" i="2" s="1"/>
  <c r="M30" i="1"/>
  <c r="F32" i="1"/>
  <c r="E33" i="1"/>
  <c r="H31" i="1"/>
  <c r="J31" i="1" s="1"/>
  <c r="K31" i="1" s="1"/>
  <c r="G32" i="1"/>
  <c r="E35" i="8" l="1"/>
  <c r="F34" i="8"/>
  <c r="J34" i="8" s="1"/>
  <c r="K34" i="8" s="1"/>
  <c r="H35" i="8"/>
  <c r="G36" i="8"/>
  <c r="G33" i="5"/>
  <c r="H32" i="5"/>
  <c r="J32" i="5" s="1"/>
  <c r="K32" i="5" s="1"/>
  <c r="E35" i="5"/>
  <c r="F34" i="5"/>
  <c r="M30" i="4"/>
  <c r="H32" i="4"/>
  <c r="G33" i="4"/>
  <c r="E32" i="4"/>
  <c r="F31" i="4"/>
  <c r="J31" i="4" s="1"/>
  <c r="K31" i="4" s="1"/>
  <c r="E34" i="3"/>
  <c r="F33" i="3"/>
  <c r="M30" i="3"/>
  <c r="G32" i="3"/>
  <c r="H31" i="3"/>
  <c r="J31" i="3" s="1"/>
  <c r="K31" i="3" s="1"/>
  <c r="E34" i="2"/>
  <c r="F33" i="2"/>
  <c r="H31" i="2"/>
  <c r="J31" i="2" s="1"/>
  <c r="K31" i="2" s="1"/>
  <c r="G32" i="2"/>
  <c r="M30" i="2"/>
  <c r="E34" i="1"/>
  <c r="F33" i="1"/>
  <c r="G33" i="1"/>
  <c r="H32" i="1"/>
  <c r="J32" i="1" s="1"/>
  <c r="K32" i="1" s="1"/>
  <c r="G37" i="8" l="1"/>
  <c r="H36" i="8"/>
  <c r="E36" i="8"/>
  <c r="F35" i="8"/>
  <c r="J35" i="8" s="1"/>
  <c r="K35" i="8" s="1"/>
  <c r="F35" i="5"/>
  <c r="E36" i="5"/>
  <c r="G34" i="5"/>
  <c r="H33" i="5"/>
  <c r="J33" i="5" s="1"/>
  <c r="K33" i="5" s="1"/>
  <c r="E33" i="4"/>
  <c r="F32" i="4"/>
  <c r="J32" i="4" s="1"/>
  <c r="K32" i="4" s="1"/>
  <c r="G34" i="4"/>
  <c r="H33" i="4"/>
  <c r="G33" i="3"/>
  <c r="H32" i="3"/>
  <c r="J32" i="3" s="1"/>
  <c r="K32" i="3" s="1"/>
  <c r="F34" i="3"/>
  <c r="E35" i="3"/>
  <c r="G33" i="2"/>
  <c r="H32" i="2"/>
  <c r="J32" i="2" s="1"/>
  <c r="K32" i="2" s="1"/>
  <c r="E35" i="2"/>
  <c r="F34" i="2"/>
  <c r="H33" i="1"/>
  <c r="J33" i="1" s="1"/>
  <c r="K33" i="1" s="1"/>
  <c r="G34" i="1"/>
  <c r="F34" i="1"/>
  <c r="E35" i="1"/>
  <c r="E37" i="8" l="1"/>
  <c r="F36" i="8"/>
  <c r="J36" i="8" s="1"/>
  <c r="K36" i="8" s="1"/>
  <c r="I37" i="8"/>
  <c r="H37" i="8"/>
  <c r="G38" i="8"/>
  <c r="G35" i="5"/>
  <c r="H34" i="5"/>
  <c r="J34" i="5" s="1"/>
  <c r="K34" i="5" s="1"/>
  <c r="E37" i="5"/>
  <c r="F36" i="5"/>
  <c r="G35" i="4"/>
  <c r="H34" i="4"/>
  <c r="F33" i="4"/>
  <c r="J33" i="4" s="1"/>
  <c r="K33" i="4" s="1"/>
  <c r="E34" i="4"/>
  <c r="E36" i="3"/>
  <c r="F35" i="3"/>
  <c r="G34" i="3"/>
  <c r="H33" i="3"/>
  <c r="J33" i="3" s="1"/>
  <c r="K33" i="3" s="1"/>
  <c r="H33" i="2"/>
  <c r="J33" i="2" s="1"/>
  <c r="K33" i="2" s="1"/>
  <c r="G34" i="2"/>
  <c r="E36" i="2"/>
  <c r="F35" i="2"/>
  <c r="G35" i="1"/>
  <c r="H34" i="1"/>
  <c r="J34" i="1" s="1"/>
  <c r="K34" i="1" s="1"/>
  <c r="E36" i="1"/>
  <c r="F35" i="1"/>
  <c r="G39" i="8" l="1"/>
  <c r="H38" i="8"/>
  <c r="F37" i="8"/>
  <c r="J37" i="8" s="1"/>
  <c r="E38" i="8"/>
  <c r="K37" i="8"/>
  <c r="L37" i="8" s="1"/>
  <c r="M37" i="8" s="1"/>
  <c r="F37" i="5"/>
  <c r="E38" i="5"/>
  <c r="G36" i="5"/>
  <c r="H35" i="5"/>
  <c r="J35" i="5" s="1"/>
  <c r="K35" i="5" s="1"/>
  <c r="E35" i="4"/>
  <c r="F34" i="4"/>
  <c r="J34" i="4" s="1"/>
  <c r="K34" i="4" s="1"/>
  <c r="H35" i="4"/>
  <c r="G36" i="4"/>
  <c r="G35" i="3"/>
  <c r="H34" i="3"/>
  <c r="J34" i="3" s="1"/>
  <c r="K34" i="3" s="1"/>
  <c r="F36" i="3"/>
  <c r="E37" i="3"/>
  <c r="G35" i="2"/>
  <c r="H34" i="2"/>
  <c r="J34" i="2" s="1"/>
  <c r="K34" i="2" s="1"/>
  <c r="E37" i="2"/>
  <c r="F36" i="2"/>
  <c r="F36" i="1"/>
  <c r="E37" i="1"/>
  <c r="G36" i="1"/>
  <c r="I37" i="1" s="1"/>
  <c r="H35" i="1"/>
  <c r="J35" i="1" s="1"/>
  <c r="K35" i="1" s="1"/>
  <c r="G40" i="8" l="1"/>
  <c r="H39" i="8"/>
  <c r="F38" i="8"/>
  <c r="J38" i="8" s="1"/>
  <c r="K38" i="8" s="1"/>
  <c r="E39" i="8"/>
  <c r="G37" i="5"/>
  <c r="H36" i="5"/>
  <c r="J36" i="5" s="1"/>
  <c r="K36" i="5" s="1"/>
  <c r="I37" i="5"/>
  <c r="F38" i="5"/>
  <c r="E39" i="5"/>
  <c r="F35" i="4"/>
  <c r="J35" i="4" s="1"/>
  <c r="K35" i="4" s="1"/>
  <c r="E36" i="4"/>
  <c r="G37" i="4"/>
  <c r="H36" i="4"/>
  <c r="F37" i="3"/>
  <c r="E38" i="3"/>
  <c r="G36" i="3"/>
  <c r="H35" i="3"/>
  <c r="J35" i="3" s="1"/>
  <c r="K35" i="3" s="1"/>
  <c r="E38" i="2"/>
  <c r="F37" i="2"/>
  <c r="H35" i="2"/>
  <c r="J35" i="2" s="1"/>
  <c r="K35" i="2" s="1"/>
  <c r="G36" i="2"/>
  <c r="G37" i="1"/>
  <c r="H36" i="1"/>
  <c r="J36" i="1" s="1"/>
  <c r="K36" i="1" s="1"/>
  <c r="F37" i="1"/>
  <c r="E38" i="1"/>
  <c r="H40" i="8" l="1"/>
  <c r="G41" i="8"/>
  <c r="F39" i="8"/>
  <c r="J39" i="8" s="1"/>
  <c r="K39" i="8" s="1"/>
  <c r="E40" i="8"/>
  <c r="K37" i="5"/>
  <c r="L37" i="5" s="1"/>
  <c r="F39" i="5"/>
  <c r="E40" i="5"/>
  <c r="H37" i="5"/>
  <c r="J37" i="5" s="1"/>
  <c r="G38" i="5"/>
  <c r="G38" i="4"/>
  <c r="H37" i="4"/>
  <c r="I37" i="4"/>
  <c r="E37" i="4"/>
  <c r="F36" i="4"/>
  <c r="J36" i="4" s="1"/>
  <c r="K36" i="4" s="1"/>
  <c r="G37" i="3"/>
  <c r="H36" i="3"/>
  <c r="J36" i="3" s="1"/>
  <c r="K36" i="3" s="1"/>
  <c r="I37" i="3"/>
  <c r="K37" i="3" s="1"/>
  <c r="L37" i="3" s="1"/>
  <c r="F38" i="3"/>
  <c r="E39" i="3"/>
  <c r="G37" i="2"/>
  <c r="H36" i="2"/>
  <c r="J36" i="2" s="1"/>
  <c r="K36" i="2" s="1"/>
  <c r="I37" i="2"/>
  <c r="E39" i="2"/>
  <c r="F38" i="2"/>
  <c r="E39" i="1"/>
  <c r="F38" i="1"/>
  <c r="G38" i="1"/>
  <c r="H37" i="1"/>
  <c r="J37" i="1" s="1"/>
  <c r="K37" i="1" s="1"/>
  <c r="L37" i="1" s="1"/>
  <c r="E41" i="8" l="1"/>
  <c r="F40" i="8"/>
  <c r="J40" i="8" s="1"/>
  <c r="K40" i="8" s="1"/>
  <c r="H41" i="8"/>
  <c r="G42" i="8"/>
  <c r="G39" i="5"/>
  <c r="H38" i="5"/>
  <c r="J38" i="5" s="1"/>
  <c r="K38" i="5" s="1"/>
  <c r="M37" i="5"/>
  <c r="F40" i="5"/>
  <c r="E41" i="5"/>
  <c r="E38" i="4"/>
  <c r="F37" i="4"/>
  <c r="J37" i="4" s="1"/>
  <c r="K37" i="4" s="1"/>
  <c r="L37" i="4" s="1"/>
  <c r="G39" i="4"/>
  <c r="H38" i="4"/>
  <c r="M37" i="3"/>
  <c r="F39" i="3"/>
  <c r="E40" i="3"/>
  <c r="G38" i="3"/>
  <c r="H37" i="3"/>
  <c r="J37" i="3" s="1"/>
  <c r="K37" i="2"/>
  <c r="L37" i="2" s="1"/>
  <c r="H37" i="2"/>
  <c r="J37" i="2" s="1"/>
  <c r="G38" i="2"/>
  <c r="E40" i="2"/>
  <c r="F39" i="2"/>
  <c r="M37" i="1"/>
  <c r="G39" i="1"/>
  <c r="H38" i="1"/>
  <c r="J38" i="1" s="1"/>
  <c r="K38" i="1" s="1"/>
  <c r="E40" i="1"/>
  <c r="F39" i="1"/>
  <c r="F41" i="8" l="1"/>
  <c r="J41" i="8" s="1"/>
  <c r="K41" i="8" s="1"/>
  <c r="E42" i="8"/>
  <c r="G43" i="8"/>
  <c r="H42" i="8"/>
  <c r="F41" i="5"/>
  <c r="E42" i="5"/>
  <c r="G40" i="5"/>
  <c r="H39" i="5"/>
  <c r="J39" i="5" s="1"/>
  <c r="K39" i="5" s="1"/>
  <c r="G40" i="4"/>
  <c r="H39" i="4"/>
  <c r="M37" i="4"/>
  <c r="F38" i="4"/>
  <c r="J38" i="4" s="1"/>
  <c r="K38" i="4" s="1"/>
  <c r="E39" i="4"/>
  <c r="G39" i="3"/>
  <c r="H38" i="3"/>
  <c r="J38" i="3" s="1"/>
  <c r="K38" i="3" s="1"/>
  <c r="F40" i="3"/>
  <c r="E41" i="3"/>
  <c r="G39" i="2"/>
  <c r="H38" i="2"/>
  <c r="J38" i="2" s="1"/>
  <c r="K38" i="2" s="1"/>
  <c r="E41" i="2"/>
  <c r="F40" i="2"/>
  <c r="M37" i="2"/>
  <c r="E41" i="1"/>
  <c r="F40" i="1"/>
  <c r="H39" i="1"/>
  <c r="J39" i="1" s="1"/>
  <c r="K39" i="1" s="1"/>
  <c r="G40" i="1"/>
  <c r="G44" i="8" l="1"/>
  <c r="H43" i="8"/>
  <c r="F42" i="8"/>
  <c r="J42" i="8" s="1"/>
  <c r="K42" i="8" s="1"/>
  <c r="E43" i="8"/>
  <c r="F42" i="5"/>
  <c r="E43" i="5"/>
  <c r="G41" i="5"/>
  <c r="H40" i="5"/>
  <c r="J40" i="5" s="1"/>
  <c r="K40" i="5" s="1"/>
  <c r="F39" i="4"/>
  <c r="J39" i="4" s="1"/>
  <c r="K39" i="4" s="1"/>
  <c r="E40" i="4"/>
  <c r="G41" i="4"/>
  <c r="H40" i="4"/>
  <c r="E42" i="3"/>
  <c r="F41" i="3"/>
  <c r="H39" i="3"/>
  <c r="J39" i="3" s="1"/>
  <c r="K39" i="3" s="1"/>
  <c r="G40" i="3"/>
  <c r="E42" i="2"/>
  <c r="F41" i="2"/>
  <c r="G40" i="2"/>
  <c r="H39" i="2"/>
  <c r="J39" i="2" s="1"/>
  <c r="K39" i="2" s="1"/>
  <c r="H40" i="1"/>
  <c r="J40" i="1" s="1"/>
  <c r="K40" i="1" s="1"/>
  <c r="G41" i="1"/>
  <c r="E42" i="1"/>
  <c r="F41" i="1"/>
  <c r="E44" i="8" l="1"/>
  <c r="F43" i="8"/>
  <c r="J43" i="8" s="1"/>
  <c r="K43" i="8" s="1"/>
  <c r="I44" i="8"/>
  <c r="K44" i="8" s="1"/>
  <c r="L44" i="8" s="1"/>
  <c r="M44" i="8" s="1"/>
  <c r="G45" i="8"/>
  <c r="H44" i="8"/>
  <c r="G42" i="5"/>
  <c r="H41" i="5"/>
  <c r="J41" i="5" s="1"/>
  <c r="K41" i="5" s="1"/>
  <c r="F43" i="5"/>
  <c r="E44" i="5"/>
  <c r="G42" i="4"/>
  <c r="H41" i="4"/>
  <c r="E41" i="4"/>
  <c r="F40" i="4"/>
  <c r="J40" i="4" s="1"/>
  <c r="K40" i="4" s="1"/>
  <c r="H40" i="3"/>
  <c r="J40" i="3" s="1"/>
  <c r="K40" i="3" s="1"/>
  <c r="G41" i="3"/>
  <c r="F42" i="3"/>
  <c r="E43" i="3"/>
  <c r="G41" i="2"/>
  <c r="H40" i="2"/>
  <c r="J40" i="2" s="1"/>
  <c r="K40" i="2" s="1"/>
  <c r="E43" i="2"/>
  <c r="F42" i="2"/>
  <c r="F42" i="1"/>
  <c r="E43" i="1"/>
  <c r="G42" i="1"/>
  <c r="H41" i="1"/>
  <c r="J41" i="1" s="1"/>
  <c r="K41" i="1" s="1"/>
  <c r="H45" i="8" l="1"/>
  <c r="G46" i="8"/>
  <c r="F44" i="8"/>
  <c r="J44" i="8" s="1"/>
  <c r="E45" i="8"/>
  <c r="E45" i="5"/>
  <c r="F44" i="5"/>
  <c r="G43" i="5"/>
  <c r="H42" i="5"/>
  <c r="J42" i="5" s="1"/>
  <c r="K42" i="5" s="1"/>
  <c r="E42" i="4"/>
  <c r="F41" i="4"/>
  <c r="J41" i="4" s="1"/>
  <c r="K41" i="4" s="1"/>
  <c r="G43" i="4"/>
  <c r="H42" i="4"/>
  <c r="H41" i="3"/>
  <c r="J41" i="3" s="1"/>
  <c r="K41" i="3" s="1"/>
  <c r="G42" i="3"/>
  <c r="F43" i="3"/>
  <c r="E44" i="3"/>
  <c r="F43" i="2"/>
  <c r="E44" i="2"/>
  <c r="G42" i="2"/>
  <c r="H41" i="2"/>
  <c r="J41" i="2" s="1"/>
  <c r="K41" i="2" s="1"/>
  <c r="G43" i="1"/>
  <c r="I44" i="1" s="1"/>
  <c r="H42" i="1"/>
  <c r="J42" i="1" s="1"/>
  <c r="K42" i="1" s="1"/>
  <c r="E44" i="1"/>
  <c r="F43" i="1"/>
  <c r="E46" i="8" l="1"/>
  <c r="F45" i="8"/>
  <c r="J45" i="8" s="1"/>
  <c r="K45" i="8" s="1"/>
  <c r="G47" i="8"/>
  <c r="H46" i="8"/>
  <c r="H43" i="5"/>
  <c r="J43" i="5" s="1"/>
  <c r="K43" i="5" s="1"/>
  <c r="G44" i="5"/>
  <c r="I44" i="5"/>
  <c r="K44" i="5" s="1"/>
  <c r="L44" i="5" s="1"/>
  <c r="M44" i="5" s="1"/>
  <c r="F45" i="5"/>
  <c r="E46" i="5"/>
  <c r="G44" i="4"/>
  <c r="H43" i="4"/>
  <c r="E43" i="4"/>
  <c r="F42" i="4"/>
  <c r="J42" i="4" s="1"/>
  <c r="K42" i="4" s="1"/>
  <c r="G43" i="3"/>
  <c r="H42" i="3"/>
  <c r="J42" i="3" s="1"/>
  <c r="K42" i="3" s="1"/>
  <c r="F44" i="3"/>
  <c r="E45" i="3"/>
  <c r="H42" i="2"/>
  <c r="J42" i="2" s="1"/>
  <c r="K42" i="2" s="1"/>
  <c r="G43" i="2"/>
  <c r="E45" i="2"/>
  <c r="F44" i="2"/>
  <c r="E45" i="1"/>
  <c r="F44" i="1"/>
  <c r="H43" i="1"/>
  <c r="J43" i="1" s="1"/>
  <c r="K43" i="1" s="1"/>
  <c r="G44" i="1"/>
  <c r="G48" i="8" l="1"/>
  <c r="H47" i="8"/>
  <c r="E47" i="8"/>
  <c r="F46" i="8"/>
  <c r="J46" i="8" s="1"/>
  <c r="K46" i="8" s="1"/>
  <c r="F46" i="5"/>
  <c r="E47" i="5"/>
  <c r="G45" i="5"/>
  <c r="H44" i="5"/>
  <c r="J44" i="5" s="1"/>
  <c r="E44" i="4"/>
  <c r="F43" i="4"/>
  <c r="J43" i="4" s="1"/>
  <c r="K43" i="4" s="1"/>
  <c r="I44" i="4"/>
  <c r="H44" i="4"/>
  <c r="G45" i="4"/>
  <c r="G44" i="3"/>
  <c r="H43" i="3"/>
  <c r="J43" i="3" s="1"/>
  <c r="K43" i="3" s="1"/>
  <c r="I44" i="3"/>
  <c r="K44" i="3" s="1"/>
  <c r="L44" i="3" s="1"/>
  <c r="M44" i="3" s="1"/>
  <c r="E46" i="3"/>
  <c r="F45" i="3"/>
  <c r="F45" i="2"/>
  <c r="E46" i="2"/>
  <c r="G44" i="2"/>
  <c r="H43" i="2"/>
  <c r="J43" i="2" s="1"/>
  <c r="K43" i="2" s="1"/>
  <c r="I44" i="2"/>
  <c r="E46" i="1"/>
  <c r="F45" i="1"/>
  <c r="G45" i="1"/>
  <c r="H44" i="1"/>
  <c r="J44" i="1" s="1"/>
  <c r="K44" i="1" s="1"/>
  <c r="L44" i="1" s="1"/>
  <c r="M44" i="1" s="1"/>
  <c r="F47" i="8" l="1"/>
  <c r="J47" i="8" s="1"/>
  <c r="K47" i="8" s="1"/>
  <c r="E48" i="8"/>
  <c r="H48" i="8"/>
  <c r="G49" i="8"/>
  <c r="G46" i="5"/>
  <c r="H45" i="5"/>
  <c r="J45" i="5" s="1"/>
  <c r="K45" i="5" s="1"/>
  <c r="F47" i="5"/>
  <c r="E48" i="5"/>
  <c r="G46" i="4"/>
  <c r="H45" i="4"/>
  <c r="E45" i="4"/>
  <c r="F44" i="4"/>
  <c r="J44" i="4" s="1"/>
  <c r="K44" i="4" s="1"/>
  <c r="L44" i="4" s="1"/>
  <c r="M44" i="4" s="1"/>
  <c r="H44" i="3"/>
  <c r="J44" i="3" s="1"/>
  <c r="G45" i="3"/>
  <c r="E47" i="3"/>
  <c r="F46" i="3"/>
  <c r="G45" i="2"/>
  <c r="H44" i="2"/>
  <c r="J44" i="2" s="1"/>
  <c r="K44" i="2" s="1"/>
  <c r="L44" i="2" s="1"/>
  <c r="M44" i="2" s="1"/>
  <c r="F46" i="2"/>
  <c r="E47" i="2"/>
  <c r="G46" i="1"/>
  <c r="H45" i="1"/>
  <c r="J45" i="1" s="1"/>
  <c r="K45" i="1" s="1"/>
  <c r="E47" i="1"/>
  <c r="F46" i="1"/>
  <c r="H49" i="8" l="1"/>
  <c r="G50" i="8"/>
  <c r="F48" i="8"/>
  <c r="J48" i="8" s="1"/>
  <c r="K48" i="8" s="1"/>
  <c r="E49" i="8"/>
  <c r="F48" i="5"/>
  <c r="E49" i="5"/>
  <c r="H46" i="5"/>
  <c r="J46" i="5" s="1"/>
  <c r="K46" i="5" s="1"/>
  <c r="G47" i="5"/>
  <c r="F45" i="4"/>
  <c r="J45" i="4" s="1"/>
  <c r="K45" i="4" s="1"/>
  <c r="E46" i="4"/>
  <c r="G47" i="4"/>
  <c r="H46" i="4"/>
  <c r="E48" i="3"/>
  <c r="F47" i="3"/>
  <c r="G46" i="3"/>
  <c r="H45" i="3"/>
  <c r="J45" i="3" s="1"/>
  <c r="K45" i="3" s="1"/>
  <c r="F47" i="2"/>
  <c r="E48" i="2"/>
  <c r="G46" i="2"/>
  <c r="H45" i="2"/>
  <c r="J45" i="2" s="1"/>
  <c r="K45" i="2" s="1"/>
  <c r="F47" i="1"/>
  <c r="E48" i="1"/>
  <c r="G47" i="1"/>
  <c r="H46" i="1"/>
  <c r="J46" i="1" s="1"/>
  <c r="K46" i="1" s="1"/>
  <c r="E50" i="8" l="1"/>
  <c r="F49" i="8"/>
  <c r="J49" i="8" s="1"/>
  <c r="K49" i="8" s="1"/>
  <c r="G51" i="8"/>
  <c r="H50" i="8"/>
  <c r="E50" i="5"/>
  <c r="F49" i="5"/>
  <c r="H47" i="5"/>
  <c r="J47" i="5" s="1"/>
  <c r="K47" i="5" s="1"/>
  <c r="G48" i="5"/>
  <c r="H47" i="4"/>
  <c r="G48" i="4"/>
  <c r="E47" i="4"/>
  <c r="F46" i="4"/>
  <c r="J46" i="4" s="1"/>
  <c r="K46" i="4" s="1"/>
  <c r="G47" i="3"/>
  <c r="H46" i="3"/>
  <c r="J46" i="3" s="1"/>
  <c r="K46" i="3" s="1"/>
  <c r="E49" i="3"/>
  <c r="F48" i="3"/>
  <c r="H46" i="2"/>
  <c r="J46" i="2" s="1"/>
  <c r="K46" i="2" s="1"/>
  <c r="G47" i="2"/>
  <c r="F48" i="2"/>
  <c r="E49" i="2"/>
  <c r="G48" i="1"/>
  <c r="H47" i="1"/>
  <c r="J47" i="1" s="1"/>
  <c r="K47" i="1" s="1"/>
  <c r="E49" i="1"/>
  <c r="F48" i="1"/>
  <c r="E51" i="8" l="1"/>
  <c r="F50" i="8"/>
  <c r="J50" i="8" s="1"/>
  <c r="K50" i="8" s="1"/>
  <c r="I51" i="8"/>
  <c r="K51" i="8" s="1"/>
  <c r="L51" i="8" s="1"/>
  <c r="M51" i="8" s="1"/>
  <c r="G52" i="8"/>
  <c r="H51" i="8"/>
  <c r="H48" i="5"/>
  <c r="J48" i="5" s="1"/>
  <c r="K48" i="5" s="1"/>
  <c r="G49" i="5"/>
  <c r="E51" i="5"/>
  <c r="F50" i="5"/>
  <c r="F47" i="4"/>
  <c r="J47" i="4" s="1"/>
  <c r="K47" i="4" s="1"/>
  <c r="E48" i="4"/>
  <c r="G49" i="4"/>
  <c r="H48" i="4"/>
  <c r="F49" i="3"/>
  <c r="E50" i="3"/>
  <c r="H47" i="3"/>
  <c r="J47" i="3" s="1"/>
  <c r="K47" i="3" s="1"/>
  <c r="G48" i="3"/>
  <c r="E50" i="2"/>
  <c r="F49" i="2"/>
  <c r="G48" i="2"/>
  <c r="H47" i="2"/>
  <c r="J47" i="2" s="1"/>
  <c r="K47" i="2" s="1"/>
  <c r="F49" i="1"/>
  <c r="E50" i="1"/>
  <c r="G49" i="1"/>
  <c r="H48" i="1"/>
  <c r="J48" i="1" s="1"/>
  <c r="K48" i="1" s="1"/>
  <c r="E52" i="8" l="1"/>
  <c r="F51" i="8"/>
  <c r="J51" i="8" s="1"/>
  <c r="G53" i="8"/>
  <c r="H52" i="8"/>
  <c r="E52" i="5"/>
  <c r="F51" i="5"/>
  <c r="H49" i="5"/>
  <c r="J49" i="5" s="1"/>
  <c r="K49" i="5" s="1"/>
  <c r="G50" i="5"/>
  <c r="H49" i="4"/>
  <c r="G50" i="4"/>
  <c r="E49" i="4"/>
  <c r="F48" i="4"/>
  <c r="J48" i="4" s="1"/>
  <c r="K48" i="4" s="1"/>
  <c r="F50" i="3"/>
  <c r="E51" i="3"/>
  <c r="G49" i="3"/>
  <c r="H48" i="3"/>
  <c r="J48" i="3" s="1"/>
  <c r="K48" i="3" s="1"/>
  <c r="G49" i="2"/>
  <c r="H48" i="2"/>
  <c r="J48" i="2" s="1"/>
  <c r="K48" i="2" s="1"/>
  <c r="E51" i="2"/>
  <c r="F50" i="2"/>
  <c r="H49" i="1"/>
  <c r="J49" i="1" s="1"/>
  <c r="K49" i="1" s="1"/>
  <c r="G50" i="1"/>
  <c r="I51" i="1" s="1"/>
  <c r="E51" i="1"/>
  <c r="F50" i="1"/>
  <c r="H53" i="8" l="1"/>
  <c r="G54" i="8"/>
  <c r="F52" i="8"/>
  <c r="J52" i="8" s="1"/>
  <c r="K52" i="8" s="1"/>
  <c r="E53" i="8"/>
  <c r="G51" i="5"/>
  <c r="H50" i="5"/>
  <c r="J50" i="5" s="1"/>
  <c r="K50" i="5" s="1"/>
  <c r="I51" i="5"/>
  <c r="K51" i="5" s="1"/>
  <c r="L51" i="5" s="1"/>
  <c r="M51" i="5" s="1"/>
  <c r="E53" i="5"/>
  <c r="F52" i="5"/>
  <c r="E50" i="4"/>
  <c r="F49" i="4"/>
  <c r="J49" i="4" s="1"/>
  <c r="K49" i="4" s="1"/>
  <c r="H50" i="4"/>
  <c r="G51" i="4"/>
  <c r="G50" i="3"/>
  <c r="H49" i="3"/>
  <c r="J49" i="3" s="1"/>
  <c r="K49" i="3" s="1"/>
  <c r="F51" i="3"/>
  <c r="E52" i="3"/>
  <c r="E52" i="2"/>
  <c r="F51" i="2"/>
  <c r="G50" i="2"/>
  <c r="H49" i="2"/>
  <c r="J49" i="2" s="1"/>
  <c r="K49" i="2" s="1"/>
  <c r="F51" i="1"/>
  <c r="E52" i="1"/>
  <c r="H50" i="1"/>
  <c r="J50" i="1" s="1"/>
  <c r="K50" i="1" s="1"/>
  <c r="G51" i="1"/>
  <c r="E54" i="8" l="1"/>
  <c r="F53" i="8"/>
  <c r="J53" i="8" s="1"/>
  <c r="K53" i="8" s="1"/>
  <c r="H54" i="8"/>
  <c r="G55" i="8"/>
  <c r="G52" i="5"/>
  <c r="H51" i="5"/>
  <c r="J51" i="5" s="1"/>
  <c r="F53" i="5"/>
  <c r="E54" i="5"/>
  <c r="G52" i="4"/>
  <c r="H51" i="4"/>
  <c r="F50" i="4"/>
  <c r="J50" i="4" s="1"/>
  <c r="K50" i="4" s="1"/>
  <c r="I51" i="4"/>
  <c r="E51" i="4"/>
  <c r="G51" i="3"/>
  <c r="H50" i="3"/>
  <c r="J50" i="3" s="1"/>
  <c r="K50" i="3" s="1"/>
  <c r="I51" i="3"/>
  <c r="K51" i="3" s="1"/>
  <c r="L51" i="3" s="1"/>
  <c r="M51" i="3" s="1"/>
  <c r="F52" i="3"/>
  <c r="E53" i="3"/>
  <c r="G51" i="2"/>
  <c r="H50" i="2"/>
  <c r="J50" i="2" s="1"/>
  <c r="K50" i="2" s="1"/>
  <c r="I51" i="2"/>
  <c r="K51" i="2" s="1"/>
  <c r="L51" i="2" s="1"/>
  <c r="M51" i="2" s="1"/>
  <c r="F52" i="2"/>
  <c r="E53" i="2"/>
  <c r="G52" i="1"/>
  <c r="H51" i="1"/>
  <c r="J51" i="1" s="1"/>
  <c r="K51" i="1" s="1"/>
  <c r="L51" i="1" s="1"/>
  <c r="M51" i="1" s="1"/>
  <c r="F52" i="1"/>
  <c r="E53" i="1"/>
  <c r="G56" i="8" l="1"/>
  <c r="H55" i="8"/>
  <c r="E55" i="8"/>
  <c r="F54" i="8"/>
  <c r="J54" i="8" s="1"/>
  <c r="K54" i="8" s="1"/>
  <c r="G53" i="5"/>
  <c r="H52" i="5"/>
  <c r="J52" i="5" s="1"/>
  <c r="K52" i="5" s="1"/>
  <c r="F54" i="5"/>
  <c r="E55" i="5"/>
  <c r="F51" i="4"/>
  <c r="J51" i="4" s="1"/>
  <c r="K51" i="4" s="1"/>
  <c r="L51" i="4" s="1"/>
  <c r="M51" i="4" s="1"/>
  <c r="E52" i="4"/>
  <c r="G53" i="4"/>
  <c r="H52" i="4"/>
  <c r="E54" i="3"/>
  <c r="F53" i="3"/>
  <c r="H51" i="3"/>
  <c r="J51" i="3" s="1"/>
  <c r="G52" i="3"/>
  <c r="E54" i="2"/>
  <c r="F53" i="2"/>
  <c r="G52" i="2"/>
  <c r="H51" i="2"/>
  <c r="J51" i="2" s="1"/>
  <c r="E54" i="1"/>
  <c r="F53" i="1"/>
  <c r="G53" i="1"/>
  <c r="H52" i="1"/>
  <c r="J52" i="1" s="1"/>
  <c r="K52" i="1" s="1"/>
  <c r="F55" i="8" l="1"/>
  <c r="J55" i="8" s="1"/>
  <c r="K55" i="8" s="1"/>
  <c r="E56" i="8"/>
  <c r="G57" i="8"/>
  <c r="H56" i="8"/>
  <c r="H53" i="5"/>
  <c r="J53" i="5" s="1"/>
  <c r="K53" i="5" s="1"/>
  <c r="G54" i="5"/>
  <c r="F55" i="5"/>
  <c r="E56" i="5"/>
  <c r="H53" i="4"/>
  <c r="G54" i="4"/>
  <c r="E53" i="4"/>
  <c r="F52" i="4"/>
  <c r="J52" i="4" s="1"/>
  <c r="K52" i="4" s="1"/>
  <c r="F54" i="3"/>
  <c r="E55" i="3"/>
  <c r="H52" i="3"/>
  <c r="J52" i="3" s="1"/>
  <c r="K52" i="3" s="1"/>
  <c r="G53" i="3"/>
  <c r="H52" i="2"/>
  <c r="J52" i="2" s="1"/>
  <c r="K52" i="2" s="1"/>
  <c r="G53" i="2"/>
  <c r="E55" i="2"/>
  <c r="F54" i="2"/>
  <c r="H53" i="1"/>
  <c r="J53" i="1" s="1"/>
  <c r="K53" i="1" s="1"/>
  <c r="G54" i="1"/>
  <c r="E55" i="1"/>
  <c r="F54" i="1"/>
  <c r="G58" i="8" l="1"/>
  <c r="H57" i="8"/>
  <c r="F56" i="8"/>
  <c r="J56" i="8" s="1"/>
  <c r="K56" i="8" s="1"/>
  <c r="E57" i="8"/>
  <c r="H54" i="5"/>
  <c r="J54" i="5" s="1"/>
  <c r="K54" i="5" s="1"/>
  <c r="G55" i="5"/>
  <c r="F56" i="5"/>
  <c r="E57" i="5"/>
  <c r="E54" i="4"/>
  <c r="F53" i="4"/>
  <c r="J53" i="4" s="1"/>
  <c r="K53" i="4" s="1"/>
  <c r="G55" i="4"/>
  <c r="H54" i="4"/>
  <c r="E56" i="3"/>
  <c r="F55" i="3"/>
  <c r="G54" i="3"/>
  <c r="H53" i="3"/>
  <c r="J53" i="3" s="1"/>
  <c r="K53" i="3" s="1"/>
  <c r="F55" i="2"/>
  <c r="E56" i="2"/>
  <c r="G54" i="2"/>
  <c r="H53" i="2"/>
  <c r="J53" i="2" s="1"/>
  <c r="K53" i="2" s="1"/>
  <c r="H54" i="1"/>
  <c r="J54" i="1" s="1"/>
  <c r="K54" i="1" s="1"/>
  <c r="G55" i="1"/>
  <c r="E56" i="1"/>
  <c r="F55" i="1"/>
  <c r="E58" i="8" l="1"/>
  <c r="F57" i="8"/>
  <c r="J57" i="8" s="1"/>
  <c r="K57" i="8" s="1"/>
  <c r="I58" i="8"/>
  <c r="K58" i="8" s="1"/>
  <c r="L58" i="8" s="1"/>
  <c r="M58" i="8" s="1"/>
  <c r="H58" i="8"/>
  <c r="G59" i="8"/>
  <c r="H55" i="5"/>
  <c r="J55" i="5" s="1"/>
  <c r="K55" i="5" s="1"/>
  <c r="G56" i="5"/>
  <c r="E58" i="5"/>
  <c r="F57" i="5"/>
  <c r="G56" i="4"/>
  <c r="H55" i="4"/>
  <c r="E55" i="4"/>
  <c r="F54" i="4"/>
  <c r="J54" i="4" s="1"/>
  <c r="K54" i="4" s="1"/>
  <c r="G55" i="3"/>
  <c r="H54" i="3"/>
  <c r="J54" i="3" s="1"/>
  <c r="K54" i="3" s="1"/>
  <c r="E57" i="3"/>
  <c r="F56" i="3"/>
  <c r="G55" i="2"/>
  <c r="H54" i="2"/>
  <c r="J54" i="2" s="1"/>
  <c r="K54" i="2" s="1"/>
  <c r="E57" i="2"/>
  <c r="F56" i="2"/>
  <c r="F56" i="1"/>
  <c r="E57" i="1"/>
  <c r="G56" i="1"/>
  <c r="H55" i="1"/>
  <c r="J55" i="1" s="1"/>
  <c r="K55" i="1" s="1"/>
  <c r="H59" i="8" l="1"/>
  <c r="G60" i="8"/>
  <c r="E59" i="8"/>
  <c r="F58" i="8"/>
  <c r="J58" i="8" s="1"/>
  <c r="G57" i="5"/>
  <c r="H56" i="5"/>
  <c r="J56" i="5" s="1"/>
  <c r="K56" i="5" s="1"/>
  <c r="E59" i="5"/>
  <c r="F58" i="5"/>
  <c r="E56" i="4"/>
  <c r="F55" i="4"/>
  <c r="J55" i="4" s="1"/>
  <c r="K55" i="4" s="1"/>
  <c r="G57" i="4"/>
  <c r="H56" i="4"/>
  <c r="F57" i="3"/>
  <c r="E58" i="3"/>
  <c r="H55" i="3"/>
  <c r="J55" i="3" s="1"/>
  <c r="K55" i="3" s="1"/>
  <c r="G56" i="3"/>
  <c r="E58" i="2"/>
  <c r="F57" i="2"/>
  <c r="G56" i="2"/>
  <c r="H55" i="2"/>
  <c r="J55" i="2" s="1"/>
  <c r="K55" i="2" s="1"/>
  <c r="G57" i="1"/>
  <c r="I58" i="1" s="1"/>
  <c r="H56" i="1"/>
  <c r="J56" i="1" s="1"/>
  <c r="K56" i="1" s="1"/>
  <c r="F57" i="1"/>
  <c r="E58" i="1"/>
  <c r="E60" i="8" l="1"/>
  <c r="F59" i="8"/>
  <c r="J59" i="8" s="1"/>
  <c r="K59" i="8" s="1"/>
  <c r="H60" i="8"/>
  <c r="G61" i="8"/>
  <c r="E60" i="5"/>
  <c r="F59" i="5"/>
  <c r="G58" i="5"/>
  <c r="H57" i="5"/>
  <c r="J57" i="5" s="1"/>
  <c r="K57" i="5" s="1"/>
  <c r="I58" i="5"/>
  <c r="K58" i="5" s="1"/>
  <c r="L58" i="5" s="1"/>
  <c r="M58" i="5" s="1"/>
  <c r="G58" i="4"/>
  <c r="H57" i="4"/>
  <c r="E57" i="4"/>
  <c r="F56" i="4"/>
  <c r="J56" i="4" s="1"/>
  <c r="K56" i="4" s="1"/>
  <c r="F58" i="3"/>
  <c r="E59" i="3"/>
  <c r="H56" i="3"/>
  <c r="J56" i="3" s="1"/>
  <c r="K56" i="3" s="1"/>
  <c r="G57" i="3"/>
  <c r="E59" i="2"/>
  <c r="F58" i="2"/>
  <c r="H56" i="2"/>
  <c r="J56" i="2" s="1"/>
  <c r="K56" i="2" s="1"/>
  <c r="G57" i="2"/>
  <c r="E59" i="1"/>
  <c r="F58" i="1"/>
  <c r="H57" i="1"/>
  <c r="J57" i="1" s="1"/>
  <c r="K57" i="1" s="1"/>
  <c r="G58" i="1"/>
  <c r="F60" i="8" l="1"/>
  <c r="J60" i="8" s="1"/>
  <c r="K60" i="8" s="1"/>
  <c r="E61" i="8"/>
  <c r="G62" i="8"/>
  <c r="H61" i="8"/>
  <c r="G59" i="5"/>
  <c r="H58" i="5"/>
  <c r="J58" i="5" s="1"/>
  <c r="E61" i="5"/>
  <c r="F60" i="5"/>
  <c r="I58" i="4"/>
  <c r="E58" i="4"/>
  <c r="F57" i="4"/>
  <c r="J57" i="4" s="1"/>
  <c r="K57" i="4" s="1"/>
  <c r="G59" i="4"/>
  <c r="H58" i="4"/>
  <c r="H57" i="3"/>
  <c r="J57" i="3" s="1"/>
  <c r="K57" i="3" s="1"/>
  <c r="G58" i="3"/>
  <c r="I58" i="3"/>
  <c r="K58" i="3" s="1"/>
  <c r="L58" i="3" s="1"/>
  <c r="M58" i="3" s="1"/>
  <c r="F59" i="3"/>
  <c r="E60" i="3"/>
  <c r="F59" i="2"/>
  <c r="E60" i="2"/>
  <c r="G58" i="2"/>
  <c r="H57" i="2"/>
  <c r="J57" i="2" s="1"/>
  <c r="K57" i="2" s="1"/>
  <c r="I58" i="2"/>
  <c r="K58" i="2" s="1"/>
  <c r="L58" i="2" s="1"/>
  <c r="M58" i="2" s="1"/>
  <c r="H58" i="1"/>
  <c r="J58" i="1" s="1"/>
  <c r="K58" i="1" s="1"/>
  <c r="L58" i="1" s="1"/>
  <c r="M58" i="1" s="1"/>
  <c r="G59" i="1"/>
  <c r="E60" i="1"/>
  <c r="F59" i="1"/>
  <c r="G63" i="8" l="1"/>
  <c r="H62" i="8"/>
  <c r="F61" i="8"/>
  <c r="J61" i="8" s="1"/>
  <c r="K61" i="8" s="1"/>
  <c r="E62" i="8"/>
  <c r="F61" i="5"/>
  <c r="E62" i="5"/>
  <c r="G60" i="5"/>
  <c r="H59" i="5"/>
  <c r="J59" i="5" s="1"/>
  <c r="K59" i="5" s="1"/>
  <c r="G60" i="4"/>
  <c r="H59" i="4"/>
  <c r="E59" i="4"/>
  <c r="F58" i="4"/>
  <c r="J58" i="4" s="1"/>
  <c r="K58" i="4" s="1"/>
  <c r="L58" i="4" s="1"/>
  <c r="M58" i="4" s="1"/>
  <c r="G59" i="3"/>
  <c r="H58" i="3"/>
  <c r="J58" i="3" s="1"/>
  <c r="E61" i="3"/>
  <c r="F60" i="3"/>
  <c r="H58" i="2"/>
  <c r="J58" i="2" s="1"/>
  <c r="G59" i="2"/>
  <c r="E61" i="2"/>
  <c r="F60" i="2"/>
  <c r="E61" i="1"/>
  <c r="F60" i="1"/>
  <c r="G60" i="1"/>
  <c r="H59" i="1"/>
  <c r="J59" i="1" s="1"/>
  <c r="K59" i="1" s="1"/>
  <c r="H63" i="8" l="1"/>
  <c r="G64" i="8"/>
  <c r="E63" i="8"/>
  <c r="F62" i="8"/>
  <c r="J62" i="8" s="1"/>
  <c r="K62" i="8" s="1"/>
  <c r="G61" i="5"/>
  <c r="H60" i="5"/>
  <c r="J60" i="5" s="1"/>
  <c r="K60" i="5" s="1"/>
  <c r="F62" i="5"/>
  <c r="E63" i="5"/>
  <c r="E60" i="4"/>
  <c r="F59" i="4"/>
  <c r="J59" i="4" s="1"/>
  <c r="K59" i="4" s="1"/>
  <c r="H60" i="4"/>
  <c r="G61" i="4"/>
  <c r="E62" i="3"/>
  <c r="F61" i="3"/>
  <c r="H59" i="3"/>
  <c r="J59" i="3" s="1"/>
  <c r="K59" i="3" s="1"/>
  <c r="G60" i="3"/>
  <c r="E62" i="2"/>
  <c r="F61" i="2"/>
  <c r="H59" i="2"/>
  <c r="J59" i="2" s="1"/>
  <c r="K59" i="2" s="1"/>
  <c r="G60" i="2"/>
  <c r="H60" i="1"/>
  <c r="J60" i="1" s="1"/>
  <c r="K60" i="1" s="1"/>
  <c r="G61" i="1"/>
  <c r="E62" i="1"/>
  <c r="F61" i="1"/>
  <c r="E64" i="8" l="1"/>
  <c r="F63" i="8"/>
  <c r="J63" i="8" s="1"/>
  <c r="K63" i="8" s="1"/>
  <c r="H64" i="8"/>
  <c r="G65" i="8"/>
  <c r="E64" i="5"/>
  <c r="F63" i="5"/>
  <c r="H61" i="5"/>
  <c r="J61" i="5" s="1"/>
  <c r="K61" i="5" s="1"/>
  <c r="G62" i="5"/>
  <c r="G62" i="4"/>
  <c r="H61" i="4"/>
  <c r="F60" i="4"/>
  <c r="J60" i="4" s="1"/>
  <c r="K60" i="4" s="1"/>
  <c r="E61" i="4"/>
  <c r="H60" i="3"/>
  <c r="J60" i="3" s="1"/>
  <c r="K60" i="3" s="1"/>
  <c r="G61" i="3"/>
  <c r="E63" i="3"/>
  <c r="F62" i="3"/>
  <c r="H60" i="2"/>
  <c r="J60" i="2" s="1"/>
  <c r="K60" i="2" s="1"/>
  <c r="G61" i="2"/>
  <c r="E63" i="2"/>
  <c r="F62" i="2"/>
  <c r="E63" i="1"/>
  <c r="F62" i="1"/>
  <c r="G62" i="1"/>
  <c r="H61" i="1"/>
  <c r="J61" i="1" s="1"/>
  <c r="K61" i="1" s="1"/>
  <c r="G66" i="8" l="1"/>
  <c r="H65" i="8"/>
  <c r="F64" i="8"/>
  <c r="J64" i="8" s="1"/>
  <c r="K64" i="8" s="1"/>
  <c r="E65" i="8"/>
  <c r="I65" i="8"/>
  <c r="K65" i="8" s="1"/>
  <c r="L65" i="8" s="1"/>
  <c r="M65" i="8" s="1"/>
  <c r="G63" i="5"/>
  <c r="H62" i="5"/>
  <c r="J62" i="5" s="1"/>
  <c r="K62" i="5" s="1"/>
  <c r="F64" i="5"/>
  <c r="E65" i="5"/>
  <c r="E62" i="4"/>
  <c r="F61" i="4"/>
  <c r="J61" i="4" s="1"/>
  <c r="K61" i="4" s="1"/>
  <c r="H62" i="4"/>
  <c r="G63" i="4"/>
  <c r="E64" i="3"/>
  <c r="F63" i="3"/>
  <c r="G62" i="3"/>
  <c r="H61" i="3"/>
  <c r="J61" i="3" s="1"/>
  <c r="K61" i="3" s="1"/>
  <c r="F63" i="2"/>
  <c r="E64" i="2"/>
  <c r="G62" i="2"/>
  <c r="H61" i="2"/>
  <c r="J61" i="2" s="1"/>
  <c r="K61" i="2" s="1"/>
  <c r="G63" i="1"/>
  <c r="H62" i="1"/>
  <c r="J62" i="1" s="1"/>
  <c r="K62" i="1" s="1"/>
  <c r="F63" i="1"/>
  <c r="E64" i="1"/>
  <c r="F65" i="8" l="1"/>
  <c r="J65" i="8" s="1"/>
  <c r="E66" i="8"/>
  <c r="G67" i="8"/>
  <c r="H66" i="8"/>
  <c r="E66" i="5"/>
  <c r="F65" i="5"/>
  <c r="H63" i="5"/>
  <c r="J63" i="5" s="1"/>
  <c r="K63" i="5" s="1"/>
  <c r="G64" i="5"/>
  <c r="H63" i="4"/>
  <c r="G64" i="4"/>
  <c r="E63" i="4"/>
  <c r="F62" i="4"/>
  <c r="J62" i="4" s="1"/>
  <c r="K62" i="4" s="1"/>
  <c r="G63" i="3"/>
  <c r="H62" i="3"/>
  <c r="J62" i="3" s="1"/>
  <c r="K62" i="3" s="1"/>
  <c r="E65" i="3"/>
  <c r="F64" i="3"/>
  <c r="H62" i="2"/>
  <c r="J62" i="2" s="1"/>
  <c r="K62" i="2" s="1"/>
  <c r="G63" i="2"/>
  <c r="E65" i="2"/>
  <c r="F64" i="2"/>
  <c r="E65" i="1"/>
  <c r="F64" i="1"/>
  <c r="H63" i="1"/>
  <c r="J63" i="1" s="1"/>
  <c r="K63" i="1" s="1"/>
  <c r="G64" i="1"/>
  <c r="I65" i="1" s="1"/>
  <c r="H67" i="8" l="1"/>
  <c r="G68" i="8"/>
  <c r="F66" i="8"/>
  <c r="J66" i="8" s="1"/>
  <c r="K66" i="8" s="1"/>
  <c r="E67" i="8"/>
  <c r="H64" i="5"/>
  <c r="J64" i="5" s="1"/>
  <c r="K64" i="5" s="1"/>
  <c r="G65" i="5"/>
  <c r="I65" i="5"/>
  <c r="K65" i="5" s="1"/>
  <c r="L65" i="5" s="1"/>
  <c r="M65" i="5" s="1"/>
  <c r="E67" i="5"/>
  <c r="F66" i="5"/>
  <c r="F63" i="4"/>
  <c r="J63" i="4" s="1"/>
  <c r="K63" i="4" s="1"/>
  <c r="E64" i="4"/>
  <c r="H64" i="4"/>
  <c r="G65" i="4"/>
  <c r="F65" i="3"/>
  <c r="E66" i="3"/>
  <c r="H63" i="3"/>
  <c r="J63" i="3" s="1"/>
  <c r="K63" i="3" s="1"/>
  <c r="G64" i="3"/>
  <c r="E66" i="2"/>
  <c r="F65" i="2"/>
  <c r="H63" i="2"/>
  <c r="J63" i="2" s="1"/>
  <c r="K63" i="2" s="1"/>
  <c r="G64" i="2"/>
  <c r="F65" i="1"/>
  <c r="E66" i="1"/>
  <c r="H64" i="1"/>
  <c r="J64" i="1" s="1"/>
  <c r="K64" i="1" s="1"/>
  <c r="G65" i="1"/>
  <c r="E68" i="8" l="1"/>
  <c r="F67" i="8"/>
  <c r="J67" i="8" s="1"/>
  <c r="K67" i="8" s="1"/>
  <c r="H68" i="8"/>
  <c r="G69" i="8"/>
  <c r="H65" i="5"/>
  <c r="J65" i="5" s="1"/>
  <c r="G66" i="5"/>
  <c r="F67" i="5"/>
  <c r="E68" i="5"/>
  <c r="G66" i="4"/>
  <c r="H65" i="4"/>
  <c r="I65" i="4"/>
  <c r="E65" i="4"/>
  <c r="F64" i="4"/>
  <c r="J64" i="4" s="1"/>
  <c r="K64" i="4" s="1"/>
  <c r="E67" i="3"/>
  <c r="F66" i="3"/>
  <c r="G65" i="3"/>
  <c r="H64" i="3"/>
  <c r="J64" i="3" s="1"/>
  <c r="K64" i="3" s="1"/>
  <c r="I65" i="3"/>
  <c r="K65" i="3" s="1"/>
  <c r="L65" i="3" s="1"/>
  <c r="M65" i="3" s="1"/>
  <c r="H64" i="2"/>
  <c r="J64" i="2" s="1"/>
  <c r="K64" i="2" s="1"/>
  <c r="G65" i="2"/>
  <c r="I65" i="2"/>
  <c r="K65" i="2" s="1"/>
  <c r="L65" i="2" s="1"/>
  <c r="M65" i="2" s="1"/>
  <c r="E67" i="2"/>
  <c r="F66" i="2"/>
  <c r="G66" i="1"/>
  <c r="H65" i="1"/>
  <c r="J65" i="1" s="1"/>
  <c r="K65" i="1" s="1"/>
  <c r="L65" i="1" s="1"/>
  <c r="M65" i="1" s="1"/>
  <c r="F66" i="1"/>
  <c r="E67" i="1"/>
  <c r="G70" i="8" l="1"/>
  <c r="H69" i="8"/>
  <c r="E69" i="8"/>
  <c r="F68" i="8"/>
  <c r="J68" i="8" s="1"/>
  <c r="K68" i="8" s="1"/>
  <c r="G67" i="5"/>
  <c r="H66" i="5"/>
  <c r="J66" i="5" s="1"/>
  <c r="K66" i="5" s="1"/>
  <c r="E69" i="5"/>
  <c r="F68" i="5"/>
  <c r="E66" i="4"/>
  <c r="F65" i="4"/>
  <c r="J65" i="4" s="1"/>
  <c r="K65" i="4" s="1"/>
  <c r="L65" i="4" s="1"/>
  <c r="M65" i="4" s="1"/>
  <c r="G67" i="4"/>
  <c r="H66" i="4"/>
  <c r="H65" i="3"/>
  <c r="J65" i="3" s="1"/>
  <c r="G66" i="3"/>
  <c r="E68" i="3"/>
  <c r="F67" i="3"/>
  <c r="G66" i="2"/>
  <c r="H65" i="2"/>
  <c r="J65" i="2" s="1"/>
  <c r="E68" i="2"/>
  <c r="F67" i="2"/>
  <c r="F67" i="1"/>
  <c r="E68" i="1"/>
  <c r="G67" i="1"/>
  <c r="H66" i="1"/>
  <c r="J66" i="1" s="1"/>
  <c r="K66" i="1" s="1"/>
  <c r="F69" i="8" l="1"/>
  <c r="J69" i="8" s="1"/>
  <c r="K69" i="8" s="1"/>
  <c r="E70" i="8"/>
  <c r="G71" i="8"/>
  <c r="H70" i="8"/>
  <c r="E70" i="5"/>
  <c r="F69" i="5"/>
  <c r="G68" i="5"/>
  <c r="H67" i="5"/>
  <c r="J67" i="5" s="1"/>
  <c r="K67" i="5" s="1"/>
  <c r="G68" i="4"/>
  <c r="H67" i="4"/>
  <c r="E67" i="4"/>
  <c r="F66" i="4"/>
  <c r="J66" i="4" s="1"/>
  <c r="K66" i="4" s="1"/>
  <c r="E69" i="3"/>
  <c r="F68" i="3"/>
  <c r="H66" i="3"/>
  <c r="J66" i="3" s="1"/>
  <c r="K66" i="3" s="1"/>
  <c r="G67" i="3"/>
  <c r="E69" i="2"/>
  <c r="F68" i="2"/>
  <c r="H66" i="2"/>
  <c r="J66" i="2" s="1"/>
  <c r="K66" i="2" s="1"/>
  <c r="G67" i="2"/>
  <c r="G68" i="1"/>
  <c r="H67" i="1"/>
  <c r="J67" i="1" s="1"/>
  <c r="K67" i="1" s="1"/>
  <c r="F68" i="1"/>
  <c r="E69" i="1"/>
  <c r="H71" i="8" l="1"/>
  <c r="G72" i="8"/>
  <c r="F70" i="8"/>
  <c r="J70" i="8" s="1"/>
  <c r="K70" i="8" s="1"/>
  <c r="E71" i="8"/>
  <c r="H68" i="5"/>
  <c r="J68" i="5" s="1"/>
  <c r="K68" i="5" s="1"/>
  <c r="G69" i="5"/>
  <c r="E71" i="5"/>
  <c r="F70" i="5"/>
  <c r="E68" i="4"/>
  <c r="F67" i="4"/>
  <c r="J67" i="4" s="1"/>
  <c r="K67" i="4" s="1"/>
  <c r="G69" i="4"/>
  <c r="H68" i="4"/>
  <c r="H67" i="3"/>
  <c r="J67" i="3" s="1"/>
  <c r="K67" i="3" s="1"/>
  <c r="G68" i="3"/>
  <c r="F69" i="3"/>
  <c r="E70" i="3"/>
  <c r="G68" i="2"/>
  <c r="H67" i="2"/>
  <c r="J67" i="2" s="1"/>
  <c r="K67" i="2" s="1"/>
  <c r="F69" i="2"/>
  <c r="E70" i="2"/>
  <c r="F69" i="1"/>
  <c r="E70" i="1"/>
  <c r="H68" i="1"/>
  <c r="J68" i="1" s="1"/>
  <c r="K68" i="1" s="1"/>
  <c r="G69" i="1"/>
  <c r="E72" i="8" l="1"/>
  <c r="F71" i="8"/>
  <c r="J71" i="8" s="1"/>
  <c r="K71" i="8" s="1"/>
  <c r="I72" i="8"/>
  <c r="K72" i="8" s="1"/>
  <c r="L72" i="8" s="1"/>
  <c r="M72" i="8" s="1"/>
  <c r="H72" i="8"/>
  <c r="G73" i="8"/>
  <c r="E72" i="5"/>
  <c r="F71" i="5"/>
  <c r="H69" i="5"/>
  <c r="J69" i="5" s="1"/>
  <c r="K69" i="5" s="1"/>
  <c r="G70" i="5"/>
  <c r="G70" i="4"/>
  <c r="H69" i="4"/>
  <c r="E69" i="4"/>
  <c r="F68" i="4"/>
  <c r="J68" i="4" s="1"/>
  <c r="K68" i="4" s="1"/>
  <c r="G69" i="3"/>
  <c r="H68" i="3"/>
  <c r="J68" i="3" s="1"/>
  <c r="K68" i="3" s="1"/>
  <c r="E71" i="3"/>
  <c r="F70" i="3"/>
  <c r="H68" i="2"/>
  <c r="J68" i="2" s="1"/>
  <c r="K68" i="2" s="1"/>
  <c r="G69" i="2"/>
  <c r="E71" i="2"/>
  <c r="F70" i="2"/>
  <c r="H69" i="1"/>
  <c r="J69" i="1" s="1"/>
  <c r="K69" i="1" s="1"/>
  <c r="G70" i="1"/>
  <c r="E71" i="1"/>
  <c r="F70" i="1"/>
  <c r="G74" i="8" l="1"/>
  <c r="H73" i="8"/>
  <c r="E73" i="8"/>
  <c r="F72" i="8"/>
  <c r="J72" i="8" s="1"/>
  <c r="E73" i="5"/>
  <c r="F72" i="5"/>
  <c r="H70" i="5"/>
  <c r="J70" i="5" s="1"/>
  <c r="K70" i="5" s="1"/>
  <c r="G71" i="5"/>
  <c r="E70" i="4"/>
  <c r="F69" i="4"/>
  <c r="J69" i="4" s="1"/>
  <c r="K69" i="4" s="1"/>
  <c r="G71" i="4"/>
  <c r="H70" i="4"/>
  <c r="F71" i="3"/>
  <c r="E72" i="3"/>
  <c r="G70" i="3"/>
  <c r="H69" i="3"/>
  <c r="J69" i="3" s="1"/>
  <c r="K69" i="3" s="1"/>
  <c r="E72" i="2"/>
  <c r="F71" i="2"/>
  <c r="H69" i="2"/>
  <c r="J69" i="2" s="1"/>
  <c r="K69" i="2" s="1"/>
  <c r="G70" i="2"/>
  <c r="F71" i="1"/>
  <c r="E72" i="1"/>
  <c r="G71" i="1"/>
  <c r="I72" i="1" s="1"/>
  <c r="H70" i="1"/>
  <c r="J70" i="1" s="1"/>
  <c r="K70" i="1" s="1"/>
  <c r="F73" i="8" l="1"/>
  <c r="J73" i="8" s="1"/>
  <c r="K73" i="8" s="1"/>
  <c r="E74" i="8"/>
  <c r="H74" i="8"/>
  <c r="G75" i="8"/>
  <c r="F73" i="5"/>
  <c r="E74" i="5"/>
  <c r="H71" i="5"/>
  <c r="J71" i="5" s="1"/>
  <c r="K71" i="5" s="1"/>
  <c r="G72" i="5"/>
  <c r="I72" i="5"/>
  <c r="K72" i="5" s="1"/>
  <c r="L72" i="5" s="1"/>
  <c r="M72" i="5" s="1"/>
  <c r="E71" i="4"/>
  <c r="F70" i="4"/>
  <c r="J70" i="4" s="1"/>
  <c r="K70" i="4" s="1"/>
  <c r="G72" i="4"/>
  <c r="H71" i="4"/>
  <c r="G71" i="3"/>
  <c r="H70" i="3"/>
  <c r="J70" i="3" s="1"/>
  <c r="K70" i="3" s="1"/>
  <c r="F72" i="3"/>
  <c r="E73" i="3"/>
  <c r="F72" i="2"/>
  <c r="E73" i="2"/>
  <c r="H70" i="2"/>
  <c r="J70" i="2" s="1"/>
  <c r="K70" i="2" s="1"/>
  <c r="G71" i="2"/>
  <c r="G72" i="1"/>
  <c r="H71" i="1"/>
  <c r="J71" i="1" s="1"/>
  <c r="K71" i="1" s="1"/>
  <c r="F72" i="1"/>
  <c r="E73" i="1"/>
  <c r="H75" i="8" l="1"/>
  <c r="G76" i="8"/>
  <c r="F74" i="8"/>
  <c r="J74" i="8" s="1"/>
  <c r="K74" i="8" s="1"/>
  <c r="E75" i="8"/>
  <c r="F74" i="5"/>
  <c r="E75" i="5"/>
  <c r="H72" i="5"/>
  <c r="J72" i="5" s="1"/>
  <c r="G73" i="5"/>
  <c r="G73" i="4"/>
  <c r="H72" i="4"/>
  <c r="I72" i="4"/>
  <c r="E72" i="4"/>
  <c r="F71" i="4"/>
  <c r="J71" i="4" s="1"/>
  <c r="K71" i="4" s="1"/>
  <c r="E74" i="3"/>
  <c r="F73" i="3"/>
  <c r="G72" i="3"/>
  <c r="H71" i="3"/>
  <c r="J71" i="3" s="1"/>
  <c r="K71" i="3" s="1"/>
  <c r="I72" i="3"/>
  <c r="K72" i="3" s="1"/>
  <c r="L72" i="3" s="1"/>
  <c r="M72" i="3" s="1"/>
  <c r="F73" i="2"/>
  <c r="E74" i="2"/>
  <c r="G72" i="2"/>
  <c r="H71" i="2"/>
  <c r="J71" i="2" s="1"/>
  <c r="K71" i="2" s="1"/>
  <c r="I72" i="2"/>
  <c r="K72" i="2" s="1"/>
  <c r="L72" i="2" s="1"/>
  <c r="M72" i="2" s="1"/>
  <c r="G73" i="1"/>
  <c r="H72" i="1"/>
  <c r="J72" i="1" s="1"/>
  <c r="K72" i="1" s="1"/>
  <c r="L72" i="1" s="1"/>
  <c r="M72" i="1" s="1"/>
  <c r="F73" i="1"/>
  <c r="E74" i="1"/>
  <c r="E76" i="8" l="1"/>
  <c r="F75" i="8"/>
  <c r="J75" i="8" s="1"/>
  <c r="K75" i="8" s="1"/>
  <c r="G77" i="8"/>
  <c r="H76" i="8"/>
  <c r="F75" i="5"/>
  <c r="E76" i="5"/>
  <c r="G74" i="5"/>
  <c r="H73" i="5"/>
  <c r="J73" i="5" s="1"/>
  <c r="K73" i="5" s="1"/>
  <c r="F72" i="4"/>
  <c r="J72" i="4" s="1"/>
  <c r="K72" i="4" s="1"/>
  <c r="L72" i="4" s="1"/>
  <c r="M72" i="4" s="1"/>
  <c r="E73" i="4"/>
  <c r="H73" i="4"/>
  <c r="G74" i="4"/>
  <c r="H72" i="3"/>
  <c r="J72" i="3" s="1"/>
  <c r="G73" i="3"/>
  <c r="F74" i="3"/>
  <c r="E75" i="3"/>
  <c r="H72" i="2"/>
  <c r="J72" i="2" s="1"/>
  <c r="G73" i="2"/>
  <c r="E75" i="2"/>
  <c r="F74" i="2"/>
  <c r="H73" i="1"/>
  <c r="J73" i="1" s="1"/>
  <c r="K73" i="1" s="1"/>
  <c r="G74" i="1"/>
  <c r="F74" i="1"/>
  <c r="E75" i="1"/>
  <c r="G78" i="8" l="1"/>
  <c r="H77" i="8"/>
  <c r="E77" i="8"/>
  <c r="F76" i="8"/>
  <c r="J76" i="8" s="1"/>
  <c r="K76" i="8" s="1"/>
  <c r="G75" i="5"/>
  <c r="H74" i="5"/>
  <c r="J74" i="5" s="1"/>
  <c r="K74" i="5" s="1"/>
  <c r="F76" i="5"/>
  <c r="E77" i="5"/>
  <c r="H74" i="4"/>
  <c r="G75" i="4"/>
  <c r="E74" i="4"/>
  <c r="F73" i="4"/>
  <c r="J73" i="4" s="1"/>
  <c r="K73" i="4" s="1"/>
  <c r="G74" i="3"/>
  <c r="H73" i="3"/>
  <c r="J73" i="3" s="1"/>
  <c r="K73" i="3" s="1"/>
  <c r="F75" i="3"/>
  <c r="E76" i="3"/>
  <c r="F75" i="2"/>
  <c r="E76" i="2"/>
  <c r="H73" i="2"/>
  <c r="J73" i="2" s="1"/>
  <c r="K73" i="2" s="1"/>
  <c r="G74" i="2"/>
  <c r="F75" i="1"/>
  <c r="E76" i="1"/>
  <c r="H74" i="1"/>
  <c r="J74" i="1" s="1"/>
  <c r="K74" i="1" s="1"/>
  <c r="G75" i="1"/>
  <c r="F77" i="8" l="1"/>
  <c r="J77" i="8" s="1"/>
  <c r="K77" i="8" s="1"/>
  <c r="E78" i="8"/>
  <c r="H78" i="8"/>
  <c r="G79" i="8"/>
  <c r="E78" i="5"/>
  <c r="F77" i="5"/>
  <c r="G76" i="5"/>
  <c r="H75" i="5"/>
  <c r="J75" i="5" s="1"/>
  <c r="K75" i="5" s="1"/>
  <c r="E75" i="4"/>
  <c r="F74" i="4"/>
  <c r="J74" i="4" s="1"/>
  <c r="K74" i="4" s="1"/>
  <c r="G76" i="4"/>
  <c r="H75" i="4"/>
  <c r="H74" i="3"/>
  <c r="J74" i="3" s="1"/>
  <c r="K74" i="3" s="1"/>
  <c r="G75" i="3"/>
  <c r="F76" i="3"/>
  <c r="E77" i="3"/>
  <c r="E77" i="2"/>
  <c r="F76" i="2"/>
  <c r="H74" i="2"/>
  <c r="J74" i="2" s="1"/>
  <c r="K74" i="2" s="1"/>
  <c r="G75" i="2"/>
  <c r="E77" i="1"/>
  <c r="F76" i="1"/>
  <c r="H75" i="1"/>
  <c r="J75" i="1" s="1"/>
  <c r="K75" i="1" s="1"/>
  <c r="G76" i="1"/>
  <c r="H79" i="8" l="1"/>
  <c r="G80" i="8"/>
  <c r="F78" i="8"/>
  <c r="J78" i="8" s="1"/>
  <c r="K78" i="8" s="1"/>
  <c r="E79" i="8"/>
  <c r="I79" i="8"/>
  <c r="H76" i="5"/>
  <c r="J76" i="5" s="1"/>
  <c r="K76" i="5" s="1"/>
  <c r="G77" i="5"/>
  <c r="E79" i="5"/>
  <c r="F78" i="5"/>
  <c r="E76" i="4"/>
  <c r="F75" i="4"/>
  <c r="J75" i="4" s="1"/>
  <c r="K75" i="4" s="1"/>
  <c r="G77" i="4"/>
  <c r="H76" i="4"/>
  <c r="H75" i="3"/>
  <c r="J75" i="3" s="1"/>
  <c r="K75" i="3" s="1"/>
  <c r="G76" i="3"/>
  <c r="F77" i="3"/>
  <c r="E78" i="3"/>
  <c r="H75" i="2"/>
  <c r="J75" i="2" s="1"/>
  <c r="K75" i="2" s="1"/>
  <c r="G76" i="2"/>
  <c r="F77" i="2"/>
  <c r="E78" i="2"/>
  <c r="H76" i="1"/>
  <c r="J76" i="1" s="1"/>
  <c r="K76" i="1" s="1"/>
  <c r="G77" i="1"/>
  <c r="E78" i="1"/>
  <c r="F77" i="1"/>
  <c r="E80" i="8" l="1"/>
  <c r="F79" i="8"/>
  <c r="J79" i="8" s="1"/>
  <c r="G81" i="8"/>
  <c r="H80" i="8"/>
  <c r="K79" i="8"/>
  <c r="L79" i="8" s="1"/>
  <c r="R3" i="8"/>
  <c r="R4" i="8" s="1"/>
  <c r="H77" i="5"/>
  <c r="J77" i="5" s="1"/>
  <c r="K77" i="5" s="1"/>
  <c r="G78" i="5"/>
  <c r="F79" i="5"/>
  <c r="E80" i="5"/>
  <c r="G78" i="4"/>
  <c r="H77" i="4"/>
  <c r="F76" i="4"/>
  <c r="J76" i="4" s="1"/>
  <c r="K76" i="4" s="1"/>
  <c r="E77" i="4"/>
  <c r="H76" i="3"/>
  <c r="J76" i="3" s="1"/>
  <c r="K76" i="3" s="1"/>
  <c r="G77" i="3"/>
  <c r="E79" i="3"/>
  <c r="F78" i="3"/>
  <c r="G77" i="2"/>
  <c r="H76" i="2"/>
  <c r="J76" i="2" s="1"/>
  <c r="K76" i="2" s="1"/>
  <c r="F78" i="2"/>
  <c r="E79" i="2"/>
  <c r="F78" i="1"/>
  <c r="E79" i="1"/>
  <c r="G78" i="1"/>
  <c r="I79" i="1" s="1"/>
  <c r="R3" i="1" s="1"/>
  <c r="H77" i="1"/>
  <c r="J77" i="1" s="1"/>
  <c r="K77" i="1" s="1"/>
  <c r="G82" i="8" l="1"/>
  <c r="H81" i="8"/>
  <c r="M79" i="8"/>
  <c r="R5" i="8"/>
  <c r="R2" i="8"/>
  <c r="S2" i="8" s="1"/>
  <c r="F80" i="8"/>
  <c r="J80" i="8" s="1"/>
  <c r="K80" i="8" s="1"/>
  <c r="E81" i="8"/>
  <c r="H78" i="5"/>
  <c r="J78" i="5" s="1"/>
  <c r="K78" i="5" s="1"/>
  <c r="G79" i="5"/>
  <c r="I79" i="5"/>
  <c r="F80" i="5"/>
  <c r="E81" i="5"/>
  <c r="E78" i="4"/>
  <c r="F77" i="4"/>
  <c r="J77" i="4" s="1"/>
  <c r="K77" i="4" s="1"/>
  <c r="G79" i="4"/>
  <c r="H78" i="4"/>
  <c r="G78" i="3"/>
  <c r="H77" i="3"/>
  <c r="J77" i="3" s="1"/>
  <c r="K77" i="3" s="1"/>
  <c r="F79" i="3"/>
  <c r="E80" i="3"/>
  <c r="G78" i="2"/>
  <c r="H77" i="2"/>
  <c r="J77" i="2" s="1"/>
  <c r="K77" i="2" s="1"/>
  <c r="F79" i="2"/>
  <c r="E80" i="2"/>
  <c r="H4" i="7"/>
  <c r="R4" i="1"/>
  <c r="I4" i="7" s="1"/>
  <c r="H78" i="1"/>
  <c r="J78" i="1" s="1"/>
  <c r="K78" i="1" s="1"/>
  <c r="G79" i="1"/>
  <c r="E80" i="1"/>
  <c r="F79" i="1"/>
  <c r="F81" i="8" l="1"/>
  <c r="J81" i="8" s="1"/>
  <c r="K81" i="8" s="1"/>
  <c r="E82" i="8"/>
  <c r="R6" i="8"/>
  <c r="S6" i="8"/>
  <c r="H82" i="8"/>
  <c r="G83" i="8"/>
  <c r="K79" i="5"/>
  <c r="L79" i="5" s="1"/>
  <c r="R3" i="5"/>
  <c r="H79" i="5"/>
  <c r="J79" i="5" s="1"/>
  <c r="G80" i="5"/>
  <c r="E82" i="5"/>
  <c r="F81" i="5"/>
  <c r="G80" i="4"/>
  <c r="H79" i="4"/>
  <c r="I79" i="4"/>
  <c r="R3" i="4" s="1"/>
  <c r="E79" i="4"/>
  <c r="F78" i="4"/>
  <c r="J78" i="4" s="1"/>
  <c r="K78" i="4" s="1"/>
  <c r="F80" i="3"/>
  <c r="E81" i="3"/>
  <c r="H78" i="3"/>
  <c r="J78" i="3" s="1"/>
  <c r="K78" i="3" s="1"/>
  <c r="G79" i="3"/>
  <c r="I79" i="3"/>
  <c r="F80" i="2"/>
  <c r="E81" i="2"/>
  <c r="G79" i="2"/>
  <c r="H78" i="2"/>
  <c r="J78" i="2" s="1"/>
  <c r="K78" i="2" s="1"/>
  <c r="I79" i="2"/>
  <c r="E81" i="1"/>
  <c r="F80" i="1"/>
  <c r="G80" i="1"/>
  <c r="H79" i="1"/>
  <c r="J79" i="1" s="1"/>
  <c r="K79" i="1" s="1"/>
  <c r="L79" i="1" s="1"/>
  <c r="H83" i="8" l="1"/>
  <c r="G84" i="8"/>
  <c r="E83" i="8"/>
  <c r="F82" i="8"/>
  <c r="J82" i="8" s="1"/>
  <c r="K82" i="8" s="1"/>
  <c r="G81" i="5"/>
  <c r="H80" i="5"/>
  <c r="J80" i="5" s="1"/>
  <c r="K80" i="5" s="1"/>
  <c r="R4" i="5"/>
  <c r="I8" i="7" s="1"/>
  <c r="H8" i="7"/>
  <c r="E83" i="5"/>
  <c r="F82" i="5"/>
  <c r="M79" i="5"/>
  <c r="R2" i="5"/>
  <c r="R5" i="5"/>
  <c r="K8" i="7" s="1"/>
  <c r="H7" i="7"/>
  <c r="R4" i="4"/>
  <c r="I7" i="7" s="1"/>
  <c r="E80" i="4"/>
  <c r="F79" i="4"/>
  <c r="J79" i="4" s="1"/>
  <c r="K79" i="4" s="1"/>
  <c r="L79" i="4" s="1"/>
  <c r="G81" i="4"/>
  <c r="H80" i="4"/>
  <c r="E82" i="3"/>
  <c r="F81" i="3"/>
  <c r="K79" i="3"/>
  <c r="L79" i="3" s="1"/>
  <c r="R3" i="3"/>
  <c r="H79" i="3"/>
  <c r="J79" i="3" s="1"/>
  <c r="G80" i="3"/>
  <c r="H79" i="2"/>
  <c r="J79" i="2" s="1"/>
  <c r="G80" i="2"/>
  <c r="K79" i="2"/>
  <c r="L79" i="2" s="1"/>
  <c r="R3" i="2"/>
  <c r="F81" i="2"/>
  <c r="E82" i="2"/>
  <c r="M79" i="1"/>
  <c r="R2" i="1"/>
  <c r="R5" i="1"/>
  <c r="K4" i="7" s="1"/>
  <c r="G81" i="1"/>
  <c r="H80" i="1"/>
  <c r="J80" i="1" s="1"/>
  <c r="K80" i="1" s="1"/>
  <c r="E82" i="1"/>
  <c r="F81" i="1"/>
  <c r="E84" i="8" l="1"/>
  <c r="F83" i="8"/>
  <c r="J83" i="8" s="1"/>
  <c r="K83" i="8" s="1"/>
  <c r="G85" i="8"/>
  <c r="H84" i="8"/>
  <c r="F8" i="7"/>
  <c r="S2" i="5"/>
  <c r="G8" i="7" s="1"/>
  <c r="F4" i="7"/>
  <c r="S2" i="1"/>
  <c r="G4" i="7" s="1"/>
  <c r="R6" i="5"/>
  <c r="J8" i="7" s="1"/>
  <c r="S6" i="5"/>
  <c r="E84" i="5"/>
  <c r="F83" i="5"/>
  <c r="G82" i="5"/>
  <c r="H81" i="5"/>
  <c r="J81" i="5" s="1"/>
  <c r="K81" i="5" s="1"/>
  <c r="M79" i="4"/>
  <c r="R2" i="4"/>
  <c r="R5" i="4"/>
  <c r="K7" i="7" s="1"/>
  <c r="E81" i="4"/>
  <c r="F80" i="4"/>
  <c r="J80" i="4" s="1"/>
  <c r="K80" i="4" s="1"/>
  <c r="G82" i="4"/>
  <c r="H81" i="4"/>
  <c r="M79" i="3"/>
  <c r="R2" i="3"/>
  <c r="R5" i="3"/>
  <c r="K6" i="7" s="1"/>
  <c r="H80" i="3"/>
  <c r="J80" i="3" s="1"/>
  <c r="K80" i="3" s="1"/>
  <c r="G81" i="3"/>
  <c r="R4" i="3"/>
  <c r="I6" i="7" s="1"/>
  <c r="H6" i="7"/>
  <c r="E83" i="3"/>
  <c r="F82" i="3"/>
  <c r="R4" i="2"/>
  <c r="I5" i="7" s="1"/>
  <c r="H5" i="7"/>
  <c r="M79" i="2"/>
  <c r="R2" i="2"/>
  <c r="R5" i="2"/>
  <c r="K5" i="7" s="1"/>
  <c r="E83" i="2"/>
  <c r="F82" i="2"/>
  <c r="G81" i="2"/>
  <c r="H80" i="2"/>
  <c r="J80" i="2" s="1"/>
  <c r="K80" i="2" s="1"/>
  <c r="R6" i="1"/>
  <c r="J4" i="7" s="1"/>
  <c r="S6" i="1"/>
  <c r="E83" i="1"/>
  <c r="F82" i="1"/>
  <c r="H81" i="1"/>
  <c r="J81" i="1" s="1"/>
  <c r="K81" i="1" s="1"/>
  <c r="G82" i="1"/>
  <c r="G86" i="8" l="1"/>
  <c r="H85" i="8"/>
  <c r="F84" i="8"/>
  <c r="J84" i="8" s="1"/>
  <c r="K84" i="8" s="1"/>
  <c r="E85" i="8"/>
  <c r="F7" i="7"/>
  <c r="S2" i="4"/>
  <c r="G7" i="7" s="1"/>
  <c r="F6" i="7"/>
  <c r="S2" i="3"/>
  <c r="G6" i="7" s="1"/>
  <c r="F5" i="7"/>
  <c r="F10" i="7" s="1"/>
  <c r="S2" i="2"/>
  <c r="G5" i="7" s="1"/>
  <c r="G9" i="7" s="1"/>
  <c r="E85" i="5"/>
  <c r="F84" i="5"/>
  <c r="G83" i="5"/>
  <c r="H82" i="5"/>
  <c r="J82" i="5" s="1"/>
  <c r="K82" i="5" s="1"/>
  <c r="E82" i="4"/>
  <c r="F81" i="4"/>
  <c r="J81" i="4" s="1"/>
  <c r="K81" i="4" s="1"/>
  <c r="H82" i="4"/>
  <c r="G83" i="4"/>
  <c r="K9" i="7"/>
  <c r="R6" i="4"/>
  <c r="J7" i="7" s="1"/>
  <c r="S6" i="4"/>
  <c r="E84" i="3"/>
  <c r="F83" i="3"/>
  <c r="H81" i="3"/>
  <c r="J81" i="3" s="1"/>
  <c r="K81" i="3" s="1"/>
  <c r="G82" i="3"/>
  <c r="S6" i="3"/>
  <c r="R6" i="3"/>
  <c r="J6" i="7" s="1"/>
  <c r="K10" i="7"/>
  <c r="S6" i="2"/>
  <c r="R6" i="2"/>
  <c r="J5" i="7" s="1"/>
  <c r="G82" i="2"/>
  <c r="H81" i="2"/>
  <c r="J81" i="2" s="1"/>
  <c r="K81" i="2" s="1"/>
  <c r="E84" i="2"/>
  <c r="F83" i="2"/>
  <c r="H9" i="7"/>
  <c r="H10" i="7"/>
  <c r="I10" i="7"/>
  <c r="I9" i="7"/>
  <c r="G83" i="1"/>
  <c r="H82" i="1"/>
  <c r="J82" i="1" s="1"/>
  <c r="K82" i="1" s="1"/>
  <c r="F83" i="1"/>
  <c r="E84" i="1"/>
  <c r="F85" i="8" l="1"/>
  <c r="J85" i="8" s="1"/>
  <c r="K85" i="8" s="1"/>
  <c r="E86" i="8"/>
  <c r="H86" i="8"/>
  <c r="G87" i="8"/>
  <c r="G10" i="7"/>
  <c r="F9" i="7"/>
  <c r="H83" i="5"/>
  <c r="J83" i="5" s="1"/>
  <c r="K83" i="5" s="1"/>
  <c r="G84" i="5"/>
  <c r="F85" i="5"/>
  <c r="E86" i="5"/>
  <c r="G84" i="4"/>
  <c r="H83" i="4"/>
  <c r="J10" i="7"/>
  <c r="E83" i="4"/>
  <c r="F82" i="4"/>
  <c r="J82" i="4" s="1"/>
  <c r="K82" i="4" s="1"/>
  <c r="J9" i="7"/>
  <c r="E85" i="3"/>
  <c r="F84" i="3"/>
  <c r="G83" i="3"/>
  <c r="H82" i="3"/>
  <c r="J82" i="3" s="1"/>
  <c r="K82" i="3" s="1"/>
  <c r="F84" i="2"/>
  <c r="E85" i="2"/>
  <c r="H82" i="2"/>
  <c r="J82" i="2" s="1"/>
  <c r="K82" i="2" s="1"/>
  <c r="G83" i="2"/>
  <c r="G84" i="1"/>
  <c r="H83" i="1"/>
  <c r="J83" i="1" s="1"/>
  <c r="K83" i="1" s="1"/>
  <c r="F84" i="1"/>
  <c r="E85" i="1"/>
  <c r="F86" i="8" l="1"/>
  <c r="J86" i="8" s="1"/>
  <c r="K86" i="8" s="1"/>
  <c r="E87" i="8"/>
  <c r="H87" i="8"/>
  <c r="G88" i="8"/>
  <c r="G85" i="5"/>
  <c r="H84" i="5"/>
  <c r="J84" i="5" s="1"/>
  <c r="K84" i="5" s="1"/>
  <c r="E87" i="5"/>
  <c r="F86" i="5"/>
  <c r="E84" i="4"/>
  <c r="F83" i="4"/>
  <c r="J83" i="4" s="1"/>
  <c r="K83" i="4" s="1"/>
  <c r="G85" i="4"/>
  <c r="H84" i="4"/>
  <c r="E86" i="3"/>
  <c r="F85" i="3"/>
  <c r="H83" i="3"/>
  <c r="J83" i="3" s="1"/>
  <c r="K83" i="3" s="1"/>
  <c r="G84" i="3"/>
  <c r="F85" i="2"/>
  <c r="E86" i="2"/>
  <c r="G84" i="2"/>
  <c r="H83" i="2"/>
  <c r="J83" i="2" s="1"/>
  <c r="K83" i="2" s="1"/>
  <c r="E86" i="1"/>
  <c r="F85" i="1"/>
  <c r="G85" i="1"/>
  <c r="H84" i="1"/>
  <c r="J84" i="1" s="1"/>
  <c r="K84" i="1" s="1"/>
  <c r="H88" i="8" l="1"/>
  <c r="G89" i="8"/>
  <c r="E88" i="8"/>
  <c r="F87" i="8"/>
  <c r="J87" i="8" s="1"/>
  <c r="K87" i="8" s="1"/>
  <c r="F87" i="5"/>
  <c r="E88" i="5"/>
  <c r="G86" i="5"/>
  <c r="H85" i="5"/>
  <c r="J85" i="5" s="1"/>
  <c r="K85" i="5" s="1"/>
  <c r="G86" i="4"/>
  <c r="H85" i="4"/>
  <c r="E85" i="4"/>
  <c r="F84" i="4"/>
  <c r="J84" i="4" s="1"/>
  <c r="K84" i="4" s="1"/>
  <c r="E87" i="3"/>
  <c r="F86" i="3"/>
  <c r="G85" i="3"/>
  <c r="H84" i="3"/>
  <c r="J84" i="3" s="1"/>
  <c r="K84" i="3" s="1"/>
  <c r="H84" i="2"/>
  <c r="J84" i="2" s="1"/>
  <c r="K84" i="2" s="1"/>
  <c r="G85" i="2"/>
  <c r="E87" i="2"/>
  <c r="F86" i="2"/>
  <c r="H85" i="1"/>
  <c r="J85" i="1" s="1"/>
  <c r="K85" i="1" s="1"/>
  <c r="G86" i="1"/>
  <c r="F86" i="1"/>
  <c r="E87" i="1"/>
  <c r="E89" i="8" l="1"/>
  <c r="F88" i="8"/>
  <c r="J88" i="8" s="1"/>
  <c r="K88" i="8" s="1"/>
  <c r="H89" i="8"/>
  <c r="G90" i="8"/>
  <c r="H86" i="5"/>
  <c r="J86" i="5" s="1"/>
  <c r="K86" i="5" s="1"/>
  <c r="G87" i="5"/>
  <c r="E89" i="5"/>
  <c r="F88" i="5"/>
  <c r="E86" i="4"/>
  <c r="F85" i="4"/>
  <c r="J85" i="4" s="1"/>
  <c r="K85" i="4" s="1"/>
  <c r="G87" i="4"/>
  <c r="H86" i="4"/>
  <c r="E88" i="3"/>
  <c r="F87" i="3"/>
  <c r="G86" i="3"/>
  <c r="H85" i="3"/>
  <c r="J85" i="3" s="1"/>
  <c r="K85" i="3" s="1"/>
  <c r="E88" i="2"/>
  <c r="F87" i="2"/>
  <c r="H85" i="2"/>
  <c r="J85" i="2" s="1"/>
  <c r="K85" i="2" s="1"/>
  <c r="G86" i="2"/>
  <c r="H86" i="1"/>
  <c r="J86" i="1" s="1"/>
  <c r="K86" i="1" s="1"/>
  <c r="G87" i="1"/>
  <c r="F87" i="1"/>
  <c r="E88" i="1"/>
  <c r="G91" i="8" l="1"/>
  <c r="H90" i="8"/>
  <c r="E90" i="8"/>
  <c r="F89" i="8"/>
  <c r="J89" i="8" s="1"/>
  <c r="K89" i="8" s="1"/>
  <c r="E90" i="5"/>
  <c r="F89" i="5"/>
  <c r="G88" i="5"/>
  <c r="H87" i="5"/>
  <c r="J87" i="5" s="1"/>
  <c r="K87" i="5" s="1"/>
  <c r="G88" i="4"/>
  <c r="H87" i="4"/>
  <c r="E87" i="4"/>
  <c r="F86" i="4"/>
  <c r="J86" i="4" s="1"/>
  <c r="K86" i="4" s="1"/>
  <c r="G87" i="3"/>
  <c r="H86" i="3"/>
  <c r="J86" i="3" s="1"/>
  <c r="K86" i="3" s="1"/>
  <c r="E89" i="3"/>
  <c r="F88" i="3"/>
  <c r="F88" i="2"/>
  <c r="E89" i="2"/>
  <c r="G87" i="2"/>
  <c r="H86" i="2"/>
  <c r="J86" i="2" s="1"/>
  <c r="K86" i="2" s="1"/>
  <c r="F88" i="1"/>
  <c r="E89" i="1"/>
  <c r="H87" i="1"/>
  <c r="J87" i="1" s="1"/>
  <c r="K87" i="1" s="1"/>
  <c r="G88" i="1"/>
  <c r="F90" i="8" l="1"/>
  <c r="J90" i="8" s="1"/>
  <c r="K90" i="8" s="1"/>
  <c r="E91" i="8"/>
  <c r="H91" i="8"/>
  <c r="G92" i="8"/>
  <c r="H88" i="5"/>
  <c r="J88" i="5" s="1"/>
  <c r="K88" i="5" s="1"/>
  <c r="G89" i="5"/>
  <c r="E91" i="5"/>
  <c r="F90" i="5"/>
  <c r="E88" i="4"/>
  <c r="F87" i="4"/>
  <c r="J87" i="4" s="1"/>
  <c r="K87" i="4" s="1"/>
  <c r="G89" i="4"/>
  <c r="H88" i="4"/>
  <c r="F89" i="3"/>
  <c r="E90" i="3"/>
  <c r="H87" i="3"/>
  <c r="J87" i="3" s="1"/>
  <c r="K87" i="3" s="1"/>
  <c r="G88" i="3"/>
  <c r="G88" i="2"/>
  <c r="H87" i="2"/>
  <c r="J87" i="2" s="1"/>
  <c r="K87" i="2" s="1"/>
  <c r="E90" i="2"/>
  <c r="F89" i="2"/>
  <c r="F89" i="1"/>
  <c r="E90" i="1"/>
  <c r="G89" i="1"/>
  <c r="H88" i="1"/>
  <c r="J88" i="1" s="1"/>
  <c r="K88" i="1" s="1"/>
  <c r="H92" i="8" l="1"/>
  <c r="G93" i="8"/>
  <c r="E92" i="8"/>
  <c r="F91" i="8"/>
  <c r="J91" i="8" s="1"/>
  <c r="K91" i="8" s="1"/>
  <c r="F91" i="5"/>
  <c r="E92" i="5"/>
  <c r="H89" i="5"/>
  <c r="J89" i="5" s="1"/>
  <c r="K89" i="5" s="1"/>
  <c r="G90" i="5"/>
  <c r="G90" i="4"/>
  <c r="H89" i="4"/>
  <c r="E89" i="4"/>
  <c r="F88" i="4"/>
  <c r="J88" i="4" s="1"/>
  <c r="K88" i="4" s="1"/>
  <c r="E91" i="3"/>
  <c r="F90" i="3"/>
  <c r="G89" i="3"/>
  <c r="H88" i="3"/>
  <c r="J88" i="3" s="1"/>
  <c r="K88" i="3" s="1"/>
  <c r="F90" i="2"/>
  <c r="E91" i="2"/>
  <c r="H88" i="2"/>
  <c r="J88" i="2" s="1"/>
  <c r="K88" i="2" s="1"/>
  <c r="G89" i="2"/>
  <c r="G90" i="1"/>
  <c r="H89" i="1"/>
  <c r="J89" i="1" s="1"/>
  <c r="K89" i="1" s="1"/>
  <c r="E91" i="1"/>
  <c r="F90" i="1"/>
  <c r="E93" i="8" l="1"/>
  <c r="F92" i="8"/>
  <c r="J92" i="8" s="1"/>
  <c r="K92" i="8" s="1"/>
  <c r="H93" i="8"/>
  <c r="G94" i="8"/>
  <c r="G91" i="5"/>
  <c r="H90" i="5"/>
  <c r="J90" i="5" s="1"/>
  <c r="K90" i="5" s="1"/>
  <c r="E93" i="5"/>
  <c r="F92" i="5"/>
  <c r="E90" i="4"/>
  <c r="F89" i="4"/>
  <c r="J89" i="4" s="1"/>
  <c r="K89" i="4" s="1"/>
  <c r="H90" i="4"/>
  <c r="G91" i="4"/>
  <c r="G90" i="3"/>
  <c r="H89" i="3"/>
  <c r="J89" i="3" s="1"/>
  <c r="K89" i="3" s="1"/>
  <c r="E92" i="3"/>
  <c r="F91" i="3"/>
  <c r="F91" i="2"/>
  <c r="E92" i="2"/>
  <c r="G90" i="2"/>
  <c r="H89" i="2"/>
  <c r="J89" i="2" s="1"/>
  <c r="K89" i="2" s="1"/>
  <c r="F91" i="1"/>
  <c r="E92" i="1"/>
  <c r="G91" i="1"/>
  <c r="H90" i="1"/>
  <c r="J90" i="1" s="1"/>
  <c r="K90" i="1" s="1"/>
  <c r="G95" i="8" l="1"/>
  <c r="H94" i="8"/>
  <c r="E94" i="8"/>
  <c r="F93" i="8"/>
  <c r="J93" i="8" s="1"/>
  <c r="K93" i="8" s="1"/>
  <c r="E94" i="5"/>
  <c r="F93" i="5"/>
  <c r="H91" i="5"/>
  <c r="J91" i="5" s="1"/>
  <c r="K91" i="5" s="1"/>
  <c r="G92" i="5"/>
  <c r="E91" i="4"/>
  <c r="F90" i="4"/>
  <c r="J90" i="4" s="1"/>
  <c r="K90" i="4" s="1"/>
  <c r="G92" i="4"/>
  <c r="H91" i="4"/>
  <c r="E93" i="3"/>
  <c r="F92" i="3"/>
  <c r="G91" i="3"/>
  <c r="H90" i="3"/>
  <c r="J90" i="3" s="1"/>
  <c r="K90" i="3" s="1"/>
  <c r="G91" i="2"/>
  <c r="H90" i="2"/>
  <c r="J90" i="2" s="1"/>
  <c r="K90" i="2" s="1"/>
  <c r="F92" i="2"/>
  <c r="E93" i="2"/>
  <c r="F92" i="1"/>
  <c r="E93" i="1"/>
  <c r="G92" i="1"/>
  <c r="H91" i="1"/>
  <c r="J91" i="1" s="1"/>
  <c r="K91" i="1" s="1"/>
  <c r="F94" i="8" l="1"/>
  <c r="J94" i="8" s="1"/>
  <c r="K94" i="8" s="1"/>
  <c r="E95" i="8"/>
  <c r="H95" i="8"/>
  <c r="G96" i="8"/>
  <c r="E95" i="5"/>
  <c r="F94" i="5"/>
  <c r="H92" i="5"/>
  <c r="J92" i="5" s="1"/>
  <c r="K92" i="5" s="1"/>
  <c r="G93" i="5"/>
  <c r="G93" i="4"/>
  <c r="H92" i="4"/>
  <c r="E92" i="4"/>
  <c r="F91" i="4"/>
  <c r="J91" i="4" s="1"/>
  <c r="K91" i="4" s="1"/>
  <c r="G92" i="3"/>
  <c r="H91" i="3"/>
  <c r="J91" i="3" s="1"/>
  <c r="K91" i="3" s="1"/>
  <c r="E94" i="3"/>
  <c r="F93" i="3"/>
  <c r="F93" i="2"/>
  <c r="E94" i="2"/>
  <c r="G92" i="2"/>
  <c r="H91" i="2"/>
  <c r="J91" i="2" s="1"/>
  <c r="K91" i="2" s="1"/>
  <c r="H92" i="1"/>
  <c r="G93" i="1"/>
  <c r="F93" i="1"/>
  <c r="E94" i="1"/>
  <c r="J92" i="1"/>
  <c r="K92" i="1" s="1"/>
  <c r="H96" i="8" l="1"/>
  <c r="G97" i="8"/>
  <c r="E96" i="8"/>
  <c r="F95" i="8"/>
  <c r="J95" i="8" s="1"/>
  <c r="K95" i="8" s="1"/>
  <c r="F95" i="5"/>
  <c r="E96" i="5"/>
  <c r="H93" i="5"/>
  <c r="J93" i="5" s="1"/>
  <c r="K93" i="5" s="1"/>
  <c r="G94" i="5"/>
  <c r="E93" i="4"/>
  <c r="F92" i="4"/>
  <c r="J92" i="4" s="1"/>
  <c r="K92" i="4" s="1"/>
  <c r="G94" i="4"/>
  <c r="H93" i="4"/>
  <c r="E95" i="3"/>
  <c r="F94" i="3"/>
  <c r="G93" i="3"/>
  <c r="H92" i="3"/>
  <c r="J92" i="3" s="1"/>
  <c r="K92" i="3" s="1"/>
  <c r="G93" i="2"/>
  <c r="H92" i="2"/>
  <c r="J92" i="2" s="1"/>
  <c r="K92" i="2" s="1"/>
  <c r="F94" i="2"/>
  <c r="E95" i="2"/>
  <c r="E95" i="1"/>
  <c r="F94" i="1"/>
  <c r="G94" i="1"/>
  <c r="H93" i="1"/>
  <c r="J93" i="1" s="1"/>
  <c r="K93" i="1" s="1"/>
  <c r="H97" i="8" l="1"/>
  <c r="G98" i="8"/>
  <c r="E97" i="8"/>
  <c r="F96" i="8"/>
  <c r="J96" i="8" s="1"/>
  <c r="K96" i="8" s="1"/>
  <c r="E97" i="5"/>
  <c r="F96" i="5"/>
  <c r="G95" i="5"/>
  <c r="H94" i="5"/>
  <c r="J94" i="5" s="1"/>
  <c r="K94" i="5" s="1"/>
  <c r="E94" i="4"/>
  <c r="F93" i="4"/>
  <c r="J93" i="4" s="1"/>
  <c r="K93" i="4" s="1"/>
  <c r="H94" i="4"/>
  <c r="G95" i="4"/>
  <c r="G94" i="3"/>
  <c r="H93" i="3"/>
  <c r="J93" i="3" s="1"/>
  <c r="K93" i="3" s="1"/>
  <c r="E96" i="3"/>
  <c r="F95" i="3"/>
  <c r="F95" i="2"/>
  <c r="E96" i="2"/>
  <c r="H93" i="2"/>
  <c r="J93" i="2" s="1"/>
  <c r="K93" i="2" s="1"/>
  <c r="G94" i="2"/>
  <c r="H94" i="1"/>
  <c r="J94" i="1" s="1"/>
  <c r="K94" i="1" s="1"/>
  <c r="G95" i="1"/>
  <c r="F95" i="1"/>
  <c r="E96" i="1"/>
  <c r="G99" i="8" l="1"/>
  <c r="H98" i="8"/>
  <c r="E98" i="8"/>
  <c r="F97" i="8"/>
  <c r="J97" i="8" s="1"/>
  <c r="K97" i="8" s="1"/>
  <c r="H95" i="5"/>
  <c r="J95" i="5" s="1"/>
  <c r="K95" i="5" s="1"/>
  <c r="G96" i="5"/>
  <c r="F97" i="5"/>
  <c r="E98" i="5"/>
  <c r="G96" i="4"/>
  <c r="H95" i="4"/>
  <c r="E95" i="4"/>
  <c r="F94" i="4"/>
  <c r="J94" i="4" s="1"/>
  <c r="K94" i="4" s="1"/>
  <c r="E97" i="3"/>
  <c r="F96" i="3"/>
  <c r="G95" i="3"/>
  <c r="H94" i="3"/>
  <c r="J94" i="3" s="1"/>
  <c r="K94" i="3" s="1"/>
  <c r="G95" i="2"/>
  <c r="H94" i="2"/>
  <c r="J94" i="2" s="1"/>
  <c r="K94" i="2" s="1"/>
  <c r="F96" i="2"/>
  <c r="E97" i="2"/>
  <c r="H95" i="1"/>
  <c r="J95" i="1" s="1"/>
  <c r="K95" i="1" s="1"/>
  <c r="G96" i="1"/>
  <c r="F96" i="1"/>
  <c r="E97" i="1"/>
  <c r="F98" i="8" l="1"/>
  <c r="J98" i="8" s="1"/>
  <c r="K98" i="8" s="1"/>
  <c r="E99" i="8"/>
  <c r="H99" i="8"/>
  <c r="G100" i="8"/>
  <c r="H96" i="5"/>
  <c r="J96" i="5" s="1"/>
  <c r="K96" i="5" s="1"/>
  <c r="G97" i="5"/>
  <c r="E99" i="5"/>
  <c r="F98" i="5"/>
  <c r="E96" i="4"/>
  <c r="F95" i="4"/>
  <c r="J95" i="4" s="1"/>
  <c r="K95" i="4" s="1"/>
  <c r="G97" i="4"/>
  <c r="H96" i="4"/>
  <c r="H95" i="3"/>
  <c r="J95" i="3" s="1"/>
  <c r="K95" i="3" s="1"/>
  <c r="G96" i="3"/>
  <c r="E98" i="3"/>
  <c r="F97" i="3"/>
  <c r="E98" i="2"/>
  <c r="F97" i="2"/>
  <c r="H95" i="2"/>
  <c r="J95" i="2" s="1"/>
  <c r="K95" i="2" s="1"/>
  <c r="G96" i="2"/>
  <c r="E98" i="1"/>
  <c r="F97" i="1"/>
  <c r="H96" i="1"/>
  <c r="J96" i="1" s="1"/>
  <c r="K96" i="1" s="1"/>
  <c r="G97" i="1"/>
  <c r="H100" i="8" l="1"/>
  <c r="G101" i="8"/>
  <c r="E100" i="8"/>
  <c r="F99" i="8"/>
  <c r="J99" i="8" s="1"/>
  <c r="K99" i="8" s="1"/>
  <c r="E100" i="5"/>
  <c r="F99" i="5"/>
  <c r="G98" i="5"/>
  <c r="H97" i="5"/>
  <c r="J97" i="5" s="1"/>
  <c r="K97" i="5" s="1"/>
  <c r="E97" i="4"/>
  <c r="F96" i="4"/>
  <c r="J96" i="4" s="1"/>
  <c r="K96" i="4" s="1"/>
  <c r="G98" i="4"/>
  <c r="H97" i="4"/>
  <c r="E99" i="3"/>
  <c r="F98" i="3"/>
  <c r="G97" i="3"/>
  <c r="H96" i="3"/>
  <c r="J96" i="3" s="1"/>
  <c r="K96" i="3" s="1"/>
  <c r="H96" i="2"/>
  <c r="J96" i="2" s="1"/>
  <c r="K96" i="2" s="1"/>
  <c r="G97" i="2"/>
  <c r="F98" i="2"/>
  <c r="E99" i="2"/>
  <c r="H97" i="1"/>
  <c r="J97" i="1" s="1"/>
  <c r="K97" i="1" s="1"/>
  <c r="G98" i="1"/>
  <c r="E99" i="1"/>
  <c r="F98" i="1"/>
  <c r="H101" i="8" l="1"/>
  <c r="G102" i="8"/>
  <c r="E101" i="8"/>
  <c r="F100" i="8"/>
  <c r="J100" i="8" s="1"/>
  <c r="K100" i="8" s="1"/>
  <c r="G99" i="5"/>
  <c r="H98" i="5"/>
  <c r="J98" i="5" s="1"/>
  <c r="K98" i="5" s="1"/>
  <c r="E101" i="5"/>
  <c r="F100" i="5"/>
  <c r="H98" i="4"/>
  <c r="G99" i="4"/>
  <c r="E98" i="4"/>
  <c r="F97" i="4"/>
  <c r="J97" i="4" s="1"/>
  <c r="K97" i="4" s="1"/>
  <c r="G98" i="3"/>
  <c r="H97" i="3"/>
  <c r="J97" i="3" s="1"/>
  <c r="K97" i="3" s="1"/>
  <c r="E100" i="3"/>
  <c r="F99" i="3"/>
  <c r="H97" i="2"/>
  <c r="J97" i="2" s="1"/>
  <c r="K97" i="2" s="1"/>
  <c r="G98" i="2"/>
  <c r="E100" i="2"/>
  <c r="F99" i="2"/>
  <c r="E100" i="1"/>
  <c r="F99" i="1"/>
  <c r="G99" i="1"/>
  <c r="H98" i="1"/>
  <c r="J98" i="1" s="1"/>
  <c r="K98" i="1" s="1"/>
  <c r="G103" i="8" l="1"/>
  <c r="H102" i="8"/>
  <c r="E102" i="8"/>
  <c r="F101" i="8"/>
  <c r="J101" i="8" s="1"/>
  <c r="K101" i="8" s="1"/>
  <c r="E102" i="5"/>
  <c r="F101" i="5"/>
  <c r="G100" i="5"/>
  <c r="H99" i="5"/>
  <c r="J99" i="5" s="1"/>
  <c r="K99" i="5" s="1"/>
  <c r="E99" i="4"/>
  <c r="F98" i="4"/>
  <c r="J98" i="4" s="1"/>
  <c r="K98" i="4" s="1"/>
  <c r="G100" i="4"/>
  <c r="H99" i="4"/>
  <c r="E101" i="3"/>
  <c r="F100" i="3"/>
  <c r="G99" i="3"/>
  <c r="H98" i="3"/>
  <c r="J98" i="3" s="1"/>
  <c r="K98" i="3" s="1"/>
  <c r="H98" i="2"/>
  <c r="J98" i="2" s="1"/>
  <c r="K98" i="2" s="1"/>
  <c r="G99" i="2"/>
  <c r="F100" i="2"/>
  <c r="E101" i="2"/>
  <c r="G100" i="1"/>
  <c r="H99" i="1"/>
  <c r="J99" i="1" s="1"/>
  <c r="K99" i="1" s="1"/>
  <c r="E101" i="1"/>
  <c r="F100" i="1"/>
  <c r="F102" i="8" l="1"/>
  <c r="J102" i="8" s="1"/>
  <c r="K102" i="8" s="1"/>
  <c r="E103" i="8"/>
  <c r="H103" i="8"/>
  <c r="G104" i="8"/>
  <c r="G101" i="5"/>
  <c r="H100" i="5"/>
  <c r="J100" i="5" s="1"/>
  <c r="K100" i="5" s="1"/>
  <c r="E103" i="5"/>
  <c r="F102" i="5"/>
  <c r="E100" i="4"/>
  <c r="F99" i="4"/>
  <c r="J99" i="4" s="1"/>
  <c r="K99" i="4" s="1"/>
  <c r="G101" i="4"/>
  <c r="H100" i="4"/>
  <c r="H99" i="3"/>
  <c r="J99" i="3" s="1"/>
  <c r="K99" i="3" s="1"/>
  <c r="G100" i="3"/>
  <c r="F101" i="3"/>
  <c r="E102" i="3"/>
  <c r="E102" i="2"/>
  <c r="F101" i="2"/>
  <c r="G100" i="2"/>
  <c r="H99" i="2"/>
  <c r="J99" i="2" s="1"/>
  <c r="K99" i="2" s="1"/>
  <c r="H100" i="1"/>
  <c r="J100" i="1" s="1"/>
  <c r="K100" i="1" s="1"/>
  <c r="G101" i="1"/>
  <c r="F101" i="1"/>
  <c r="E102" i="1"/>
  <c r="H104" i="8" l="1"/>
  <c r="G105" i="8"/>
  <c r="E104" i="8"/>
  <c r="F103" i="8"/>
  <c r="J103" i="8" s="1"/>
  <c r="K103" i="8" s="1"/>
  <c r="E104" i="5"/>
  <c r="F103" i="5"/>
  <c r="H101" i="5"/>
  <c r="J101" i="5" s="1"/>
  <c r="K101" i="5" s="1"/>
  <c r="G102" i="5"/>
  <c r="H101" i="4"/>
  <c r="G102" i="4"/>
  <c r="F100" i="4"/>
  <c r="J100" i="4" s="1"/>
  <c r="K100" i="4" s="1"/>
  <c r="E101" i="4"/>
  <c r="G101" i="3"/>
  <c r="H100" i="3"/>
  <c r="J100" i="3" s="1"/>
  <c r="K100" i="3" s="1"/>
  <c r="E103" i="3"/>
  <c r="F102" i="3"/>
  <c r="H100" i="2"/>
  <c r="J100" i="2" s="1"/>
  <c r="K100" i="2" s="1"/>
  <c r="G101" i="2"/>
  <c r="E103" i="2"/>
  <c r="F102" i="2"/>
  <c r="F102" i="1"/>
  <c r="E103" i="1"/>
  <c r="G102" i="1"/>
  <c r="H101" i="1"/>
  <c r="J101" i="1" s="1"/>
  <c r="K101" i="1" s="1"/>
  <c r="E105" i="8" l="1"/>
  <c r="F104" i="8"/>
  <c r="J104" i="8" s="1"/>
  <c r="K104" i="8" s="1"/>
  <c r="H105" i="8"/>
  <c r="G106" i="8"/>
  <c r="G103" i="5"/>
  <c r="H102" i="5"/>
  <c r="J102" i="5" s="1"/>
  <c r="K102" i="5" s="1"/>
  <c r="E105" i="5"/>
  <c r="F104" i="5"/>
  <c r="H102" i="4"/>
  <c r="G103" i="4"/>
  <c r="E102" i="4"/>
  <c r="F101" i="4"/>
  <c r="J101" i="4" s="1"/>
  <c r="K101" i="4" s="1"/>
  <c r="G102" i="3"/>
  <c r="H101" i="3"/>
  <c r="J101" i="3" s="1"/>
  <c r="K101" i="3" s="1"/>
  <c r="E104" i="3"/>
  <c r="F103" i="3"/>
  <c r="E104" i="2"/>
  <c r="F103" i="2"/>
  <c r="H101" i="2"/>
  <c r="J101" i="2" s="1"/>
  <c r="K101" i="2" s="1"/>
  <c r="G102" i="2"/>
  <c r="G103" i="1"/>
  <c r="H102" i="1"/>
  <c r="J102" i="1" s="1"/>
  <c r="K102" i="1" s="1"/>
  <c r="E104" i="1"/>
  <c r="F103" i="1"/>
  <c r="G107" i="8" l="1"/>
  <c r="H106" i="8"/>
  <c r="E106" i="8"/>
  <c r="F105" i="8"/>
  <c r="J105" i="8" s="1"/>
  <c r="K105" i="8" s="1"/>
  <c r="G104" i="5"/>
  <c r="H103" i="5"/>
  <c r="J103" i="5" s="1"/>
  <c r="K103" i="5" s="1"/>
  <c r="F105" i="5"/>
  <c r="E106" i="5"/>
  <c r="F102" i="4"/>
  <c r="J102" i="4" s="1"/>
  <c r="K102" i="4" s="1"/>
  <c r="E103" i="4"/>
  <c r="G104" i="4"/>
  <c r="H103" i="4"/>
  <c r="E105" i="3"/>
  <c r="F104" i="3"/>
  <c r="H102" i="3"/>
  <c r="J102" i="3" s="1"/>
  <c r="K102" i="3" s="1"/>
  <c r="G103" i="3"/>
  <c r="H102" i="2"/>
  <c r="J102" i="2" s="1"/>
  <c r="K102" i="2" s="1"/>
  <c r="G103" i="2"/>
  <c r="E105" i="2"/>
  <c r="F104" i="2"/>
  <c r="H103" i="1"/>
  <c r="J103" i="1" s="1"/>
  <c r="K103" i="1" s="1"/>
  <c r="G104" i="1"/>
  <c r="E105" i="1"/>
  <c r="F104" i="1"/>
  <c r="F106" i="8" l="1"/>
  <c r="J106" i="8" s="1"/>
  <c r="K106" i="8" s="1"/>
  <c r="E107" i="8"/>
  <c r="G108" i="8"/>
  <c r="H107" i="8"/>
  <c r="E107" i="5"/>
  <c r="F106" i="5"/>
  <c r="G105" i="5"/>
  <c r="H104" i="5"/>
  <c r="J104" i="5" s="1"/>
  <c r="K104" i="5" s="1"/>
  <c r="F103" i="4"/>
  <c r="J103" i="4" s="1"/>
  <c r="K103" i="4" s="1"/>
  <c r="E104" i="4"/>
  <c r="G105" i="4"/>
  <c r="H104" i="4"/>
  <c r="E106" i="3"/>
  <c r="F105" i="3"/>
  <c r="G104" i="3"/>
  <c r="H103" i="3"/>
  <c r="J103" i="3" s="1"/>
  <c r="K103" i="3" s="1"/>
  <c r="F105" i="2"/>
  <c r="E106" i="2"/>
  <c r="G104" i="2"/>
  <c r="H103" i="2"/>
  <c r="J103" i="2" s="1"/>
  <c r="K103" i="2" s="1"/>
  <c r="F105" i="1"/>
  <c r="E106" i="1"/>
  <c r="G105" i="1"/>
  <c r="H104" i="1"/>
  <c r="J104" i="1" s="1"/>
  <c r="K104" i="1" s="1"/>
  <c r="H108" i="8" l="1"/>
  <c r="G109" i="8"/>
  <c r="F107" i="8"/>
  <c r="J107" i="8" s="1"/>
  <c r="K107" i="8" s="1"/>
  <c r="E108" i="8"/>
  <c r="G106" i="5"/>
  <c r="H105" i="5"/>
  <c r="J105" i="5" s="1"/>
  <c r="K105" i="5" s="1"/>
  <c r="E108" i="5"/>
  <c r="F107" i="5"/>
  <c r="G106" i="4"/>
  <c r="H105" i="4"/>
  <c r="F104" i="4"/>
  <c r="J104" i="4" s="1"/>
  <c r="K104" i="4" s="1"/>
  <c r="E105" i="4"/>
  <c r="G105" i="3"/>
  <c r="H104" i="3"/>
  <c r="J104" i="3" s="1"/>
  <c r="K104" i="3" s="1"/>
  <c r="E107" i="3"/>
  <c r="F106" i="3"/>
  <c r="G105" i="2"/>
  <c r="H104" i="2"/>
  <c r="J104" i="2" s="1"/>
  <c r="K104" i="2" s="1"/>
  <c r="E107" i="2"/>
  <c r="F106" i="2"/>
  <c r="G106" i="1"/>
  <c r="H105" i="1"/>
  <c r="J105" i="1" s="1"/>
  <c r="K105" i="1" s="1"/>
  <c r="F106" i="1"/>
  <c r="E107" i="1"/>
  <c r="E109" i="8" l="1"/>
  <c r="F108" i="8"/>
  <c r="J108" i="8" s="1"/>
  <c r="K108" i="8" s="1"/>
  <c r="G110" i="8"/>
  <c r="H109" i="8"/>
  <c r="F108" i="5"/>
  <c r="E109" i="5"/>
  <c r="G107" i="5"/>
  <c r="H106" i="5"/>
  <c r="J106" i="5" s="1"/>
  <c r="K106" i="5" s="1"/>
  <c r="E106" i="4"/>
  <c r="F105" i="4"/>
  <c r="J105" i="4" s="1"/>
  <c r="K105" i="4" s="1"/>
  <c r="H106" i="4"/>
  <c r="G107" i="4"/>
  <c r="G106" i="3"/>
  <c r="H105" i="3"/>
  <c r="J105" i="3" s="1"/>
  <c r="K105" i="3" s="1"/>
  <c r="E108" i="3"/>
  <c r="F107" i="3"/>
  <c r="E108" i="2"/>
  <c r="F107" i="2"/>
  <c r="H105" i="2"/>
  <c r="J105" i="2" s="1"/>
  <c r="K105" i="2" s="1"/>
  <c r="G106" i="2"/>
  <c r="F107" i="1"/>
  <c r="E108" i="1"/>
  <c r="G107" i="1"/>
  <c r="H106" i="1"/>
  <c r="J106" i="1" s="1"/>
  <c r="K106" i="1" s="1"/>
  <c r="H110" i="8" l="1"/>
  <c r="G111" i="8"/>
  <c r="F109" i="8"/>
  <c r="J109" i="8" s="1"/>
  <c r="K109" i="8" s="1"/>
  <c r="E110" i="8"/>
  <c r="G108" i="5"/>
  <c r="H107" i="5"/>
  <c r="J107" i="5" s="1"/>
  <c r="K107" i="5" s="1"/>
  <c r="E110" i="5"/>
  <c r="F109" i="5"/>
  <c r="G108" i="4"/>
  <c r="H107" i="4"/>
  <c r="F106" i="4"/>
  <c r="J106" i="4" s="1"/>
  <c r="K106" i="4" s="1"/>
  <c r="E107" i="4"/>
  <c r="E109" i="3"/>
  <c r="F108" i="3"/>
  <c r="G107" i="3"/>
  <c r="H106" i="3"/>
  <c r="J106" i="3" s="1"/>
  <c r="K106" i="3" s="1"/>
  <c r="H106" i="2"/>
  <c r="J106" i="2" s="1"/>
  <c r="K106" i="2" s="1"/>
  <c r="G107" i="2"/>
  <c r="E109" i="2"/>
  <c r="F108" i="2"/>
  <c r="H107" i="1"/>
  <c r="G108" i="1"/>
  <c r="E109" i="1"/>
  <c r="F108" i="1"/>
  <c r="J107" i="1"/>
  <c r="K107" i="1" s="1"/>
  <c r="E111" i="8" l="1"/>
  <c r="F110" i="8"/>
  <c r="J110" i="8" s="1"/>
  <c r="K110" i="8" s="1"/>
  <c r="G112" i="8"/>
  <c r="H111" i="8"/>
  <c r="E111" i="5"/>
  <c r="F110" i="5"/>
  <c r="G109" i="5"/>
  <c r="H108" i="5"/>
  <c r="J108" i="5" s="1"/>
  <c r="K108" i="5" s="1"/>
  <c r="F107" i="4"/>
  <c r="J107" i="4" s="1"/>
  <c r="K107" i="4" s="1"/>
  <c r="E108" i="4"/>
  <c r="G109" i="4"/>
  <c r="H108" i="4"/>
  <c r="H107" i="3"/>
  <c r="J107" i="3" s="1"/>
  <c r="K107" i="3" s="1"/>
  <c r="G108" i="3"/>
  <c r="E110" i="3"/>
  <c r="F109" i="3"/>
  <c r="F109" i="2"/>
  <c r="E110" i="2"/>
  <c r="H107" i="2"/>
  <c r="J107" i="2" s="1"/>
  <c r="K107" i="2" s="1"/>
  <c r="G108" i="2"/>
  <c r="G109" i="1"/>
  <c r="H108" i="1"/>
  <c r="J108" i="1" s="1"/>
  <c r="K108" i="1" s="1"/>
  <c r="F109" i="1"/>
  <c r="E110" i="1"/>
  <c r="H112" i="8" l="1"/>
  <c r="G113" i="8"/>
  <c r="F111" i="8"/>
  <c r="J111" i="8" s="1"/>
  <c r="K111" i="8" s="1"/>
  <c r="E112" i="8"/>
  <c r="G110" i="5"/>
  <c r="H109" i="5"/>
  <c r="J109" i="5" s="1"/>
  <c r="K109" i="5" s="1"/>
  <c r="E112" i="5"/>
  <c r="F111" i="5"/>
  <c r="H109" i="4"/>
  <c r="G110" i="4"/>
  <c r="E109" i="4"/>
  <c r="F108" i="4"/>
  <c r="J108" i="4" s="1"/>
  <c r="K108" i="4" s="1"/>
  <c r="E111" i="3"/>
  <c r="F110" i="3"/>
  <c r="G109" i="3"/>
  <c r="H108" i="3"/>
  <c r="J108" i="3" s="1"/>
  <c r="K108" i="3" s="1"/>
  <c r="E111" i="2"/>
  <c r="F110" i="2"/>
  <c r="H108" i="2"/>
  <c r="J108" i="2" s="1"/>
  <c r="K108" i="2" s="1"/>
  <c r="G109" i="2"/>
  <c r="G110" i="1"/>
  <c r="H109" i="1"/>
  <c r="J109" i="1" s="1"/>
  <c r="K109" i="1" s="1"/>
  <c r="F110" i="1"/>
  <c r="E111" i="1"/>
  <c r="F112" i="8" l="1"/>
  <c r="J112" i="8" s="1"/>
  <c r="K112" i="8" s="1"/>
  <c r="E113" i="8"/>
  <c r="H113" i="8"/>
  <c r="G114" i="8"/>
  <c r="E113" i="5"/>
  <c r="F112" i="5"/>
  <c r="H110" i="5"/>
  <c r="J110" i="5" s="1"/>
  <c r="K110" i="5" s="1"/>
  <c r="G111" i="5"/>
  <c r="E110" i="4"/>
  <c r="F109" i="4"/>
  <c r="J109" i="4" s="1"/>
  <c r="K109" i="4" s="1"/>
  <c r="G111" i="4"/>
  <c r="H110" i="4"/>
  <c r="H109" i="3"/>
  <c r="J109" i="3" s="1"/>
  <c r="K109" i="3" s="1"/>
  <c r="G110" i="3"/>
  <c r="E112" i="3"/>
  <c r="F111" i="3"/>
  <c r="G110" i="2"/>
  <c r="H109" i="2"/>
  <c r="J109" i="2" s="1"/>
  <c r="K109" i="2" s="1"/>
  <c r="E112" i="2"/>
  <c r="F111" i="2"/>
  <c r="G111" i="1"/>
  <c r="H110" i="1"/>
  <c r="J110" i="1" s="1"/>
  <c r="K110" i="1" s="1"/>
  <c r="E112" i="1"/>
  <c r="F111" i="1"/>
  <c r="H114" i="8" l="1"/>
  <c r="G115" i="8"/>
  <c r="E114" i="8"/>
  <c r="F113" i="8"/>
  <c r="J113" i="8" s="1"/>
  <c r="K113" i="8" s="1"/>
  <c r="H111" i="5"/>
  <c r="J111" i="5" s="1"/>
  <c r="K111" i="5" s="1"/>
  <c r="G112" i="5"/>
  <c r="E114" i="5"/>
  <c r="F113" i="5"/>
  <c r="E111" i="4"/>
  <c r="F110" i="4"/>
  <c r="J110" i="4" s="1"/>
  <c r="K110" i="4" s="1"/>
  <c r="H111" i="4"/>
  <c r="G112" i="4"/>
  <c r="F112" i="3"/>
  <c r="E113" i="3"/>
  <c r="G111" i="3"/>
  <c r="H110" i="3"/>
  <c r="J110" i="3" s="1"/>
  <c r="K110" i="3" s="1"/>
  <c r="E113" i="2"/>
  <c r="F112" i="2"/>
  <c r="G111" i="2"/>
  <c r="H110" i="2"/>
  <c r="J110" i="2" s="1"/>
  <c r="K110" i="2" s="1"/>
  <c r="F112" i="1"/>
  <c r="E113" i="1"/>
  <c r="H111" i="1"/>
  <c r="J111" i="1" s="1"/>
  <c r="K111" i="1" s="1"/>
  <c r="G112" i="1"/>
  <c r="G116" i="8" l="1"/>
  <c r="H115" i="8"/>
  <c r="E115" i="8"/>
  <c r="F114" i="8"/>
  <c r="J114" i="8" s="1"/>
  <c r="K114" i="8" s="1"/>
  <c r="H112" i="5"/>
  <c r="J112" i="5" s="1"/>
  <c r="K112" i="5" s="1"/>
  <c r="G113" i="5"/>
  <c r="F114" i="5"/>
  <c r="E115" i="5"/>
  <c r="G113" i="4"/>
  <c r="H112" i="4"/>
  <c r="E112" i="4"/>
  <c r="F111" i="4"/>
  <c r="J111" i="4" s="1"/>
  <c r="K111" i="4" s="1"/>
  <c r="G112" i="3"/>
  <c r="H111" i="3"/>
  <c r="J111" i="3" s="1"/>
  <c r="K111" i="3" s="1"/>
  <c r="E114" i="3"/>
  <c r="F113" i="3"/>
  <c r="G112" i="2"/>
  <c r="H111" i="2"/>
  <c r="J111" i="2" s="1"/>
  <c r="K111" i="2" s="1"/>
  <c r="E114" i="2"/>
  <c r="F113" i="2"/>
  <c r="G113" i="1"/>
  <c r="H112" i="1"/>
  <c r="J112" i="1" s="1"/>
  <c r="K112" i="1" s="1"/>
  <c r="E114" i="1"/>
  <c r="F113" i="1"/>
  <c r="F115" i="8" l="1"/>
  <c r="J115" i="8" s="1"/>
  <c r="K115" i="8" s="1"/>
  <c r="E116" i="8"/>
  <c r="H116" i="8"/>
  <c r="G117" i="8"/>
  <c r="E116" i="5"/>
  <c r="F115" i="5"/>
  <c r="H113" i="5"/>
  <c r="J113" i="5" s="1"/>
  <c r="K113" i="5" s="1"/>
  <c r="G114" i="5"/>
  <c r="E113" i="4"/>
  <c r="F112" i="4"/>
  <c r="J112" i="4" s="1"/>
  <c r="K112" i="4" s="1"/>
  <c r="H113" i="4"/>
  <c r="G114" i="4"/>
  <c r="G113" i="3"/>
  <c r="H112" i="3"/>
  <c r="J112" i="3" s="1"/>
  <c r="K112" i="3" s="1"/>
  <c r="F114" i="3"/>
  <c r="E115" i="3"/>
  <c r="E115" i="2"/>
  <c r="F114" i="2"/>
  <c r="G113" i="2"/>
  <c r="H112" i="2"/>
  <c r="J112" i="2" s="1"/>
  <c r="K112" i="2" s="1"/>
  <c r="E115" i="1"/>
  <c r="F114" i="1"/>
  <c r="G114" i="1"/>
  <c r="H113" i="1"/>
  <c r="J113" i="1" s="1"/>
  <c r="K113" i="1" s="1"/>
  <c r="H117" i="8" l="1"/>
  <c r="G118" i="8"/>
  <c r="F116" i="8"/>
  <c r="J116" i="8" s="1"/>
  <c r="K116" i="8" s="1"/>
  <c r="E117" i="8"/>
  <c r="G115" i="5"/>
  <c r="H114" i="5"/>
  <c r="J114" i="5" s="1"/>
  <c r="K114" i="5" s="1"/>
  <c r="E117" i="5"/>
  <c r="F116" i="5"/>
  <c r="G115" i="4"/>
  <c r="H114" i="4"/>
  <c r="E114" i="4"/>
  <c r="F113" i="4"/>
  <c r="J113" i="4" s="1"/>
  <c r="K113" i="4" s="1"/>
  <c r="F115" i="3"/>
  <c r="E116" i="3"/>
  <c r="H113" i="3"/>
  <c r="J113" i="3" s="1"/>
  <c r="K113" i="3" s="1"/>
  <c r="G114" i="3"/>
  <c r="E116" i="2"/>
  <c r="F115" i="2"/>
  <c r="G114" i="2"/>
  <c r="H113" i="2"/>
  <c r="J113" i="2" s="1"/>
  <c r="K113" i="2" s="1"/>
  <c r="G115" i="1"/>
  <c r="H114" i="1"/>
  <c r="J114" i="1" s="1"/>
  <c r="K114" i="1" s="1"/>
  <c r="E116" i="1"/>
  <c r="F115" i="1"/>
  <c r="E118" i="8" l="1"/>
  <c r="F117" i="8"/>
  <c r="J117" i="8" s="1"/>
  <c r="K117" i="8" s="1"/>
  <c r="H118" i="8"/>
  <c r="G119" i="8"/>
  <c r="H115" i="5"/>
  <c r="J115" i="5" s="1"/>
  <c r="K115" i="5" s="1"/>
  <c r="G116" i="5"/>
  <c r="E118" i="5"/>
  <c r="F117" i="5"/>
  <c r="E115" i="4"/>
  <c r="F114" i="4"/>
  <c r="J114" i="4" s="1"/>
  <c r="K114" i="4" s="1"/>
  <c r="G116" i="4"/>
  <c r="H115" i="4"/>
  <c r="G115" i="3"/>
  <c r="H114" i="3"/>
  <c r="J114" i="3" s="1"/>
  <c r="K114" i="3" s="1"/>
  <c r="E117" i="3"/>
  <c r="F116" i="3"/>
  <c r="G115" i="2"/>
  <c r="H114" i="2"/>
  <c r="J114" i="2" s="1"/>
  <c r="K114" i="2" s="1"/>
  <c r="F116" i="2"/>
  <c r="E117" i="2"/>
  <c r="H115" i="1"/>
  <c r="J115" i="1" s="1"/>
  <c r="K115" i="1" s="1"/>
  <c r="G116" i="1"/>
  <c r="F116" i="1"/>
  <c r="E117" i="1"/>
  <c r="G120" i="8" l="1"/>
  <c r="H119" i="8"/>
  <c r="E119" i="8"/>
  <c r="F118" i="8"/>
  <c r="J118" i="8" s="1"/>
  <c r="K118" i="8" s="1"/>
  <c r="E119" i="5"/>
  <c r="F118" i="5"/>
  <c r="H116" i="5"/>
  <c r="J116" i="5" s="1"/>
  <c r="K116" i="5" s="1"/>
  <c r="G117" i="5"/>
  <c r="H116" i="4"/>
  <c r="G117" i="4"/>
  <c r="E116" i="4"/>
  <c r="F115" i="4"/>
  <c r="J115" i="4" s="1"/>
  <c r="K115" i="4" s="1"/>
  <c r="E118" i="3"/>
  <c r="F117" i="3"/>
  <c r="H115" i="3"/>
  <c r="J115" i="3" s="1"/>
  <c r="K115" i="3" s="1"/>
  <c r="G116" i="3"/>
  <c r="E118" i="2"/>
  <c r="F117" i="2"/>
  <c r="G116" i="2"/>
  <c r="H115" i="2"/>
  <c r="J115" i="2" s="1"/>
  <c r="K115" i="2" s="1"/>
  <c r="H116" i="1"/>
  <c r="J116" i="1" s="1"/>
  <c r="K116" i="1" s="1"/>
  <c r="G117" i="1"/>
  <c r="F117" i="1"/>
  <c r="E118" i="1"/>
  <c r="F119" i="8" l="1"/>
  <c r="J119" i="8" s="1"/>
  <c r="K119" i="8" s="1"/>
  <c r="E120" i="8"/>
  <c r="H120" i="8"/>
  <c r="G121" i="8"/>
  <c r="E120" i="5"/>
  <c r="F119" i="5"/>
  <c r="H117" i="5"/>
  <c r="J117" i="5" s="1"/>
  <c r="K117" i="5" s="1"/>
  <c r="G118" i="5"/>
  <c r="E117" i="4"/>
  <c r="F116" i="4"/>
  <c r="J116" i="4" s="1"/>
  <c r="K116" i="4" s="1"/>
  <c r="G118" i="4"/>
  <c r="H117" i="4"/>
  <c r="E119" i="3"/>
  <c r="F118" i="3"/>
  <c r="G117" i="3"/>
  <c r="H116" i="3"/>
  <c r="J116" i="3" s="1"/>
  <c r="K116" i="3" s="1"/>
  <c r="G117" i="2"/>
  <c r="H116" i="2"/>
  <c r="J116" i="2" s="1"/>
  <c r="K116" i="2" s="1"/>
  <c r="E119" i="2"/>
  <c r="F118" i="2"/>
  <c r="E119" i="1"/>
  <c r="F118" i="1"/>
  <c r="G118" i="1"/>
  <c r="H117" i="1"/>
  <c r="J117" i="1" s="1"/>
  <c r="K117" i="1" s="1"/>
  <c r="H121" i="8" l="1"/>
  <c r="G122" i="8"/>
  <c r="F120" i="8"/>
  <c r="J120" i="8" s="1"/>
  <c r="K120" i="8" s="1"/>
  <c r="E121" i="8"/>
  <c r="E121" i="5"/>
  <c r="F120" i="5"/>
  <c r="H118" i="5"/>
  <c r="J118" i="5" s="1"/>
  <c r="K118" i="5" s="1"/>
  <c r="G119" i="5"/>
  <c r="G119" i="4"/>
  <c r="H118" i="4"/>
  <c r="E118" i="4"/>
  <c r="F117" i="4"/>
  <c r="J117" i="4" s="1"/>
  <c r="K117" i="4" s="1"/>
  <c r="G118" i="3"/>
  <c r="H117" i="3"/>
  <c r="J117" i="3" s="1"/>
  <c r="K117" i="3" s="1"/>
  <c r="E120" i="3"/>
  <c r="F119" i="3"/>
  <c r="E120" i="2"/>
  <c r="F119" i="2"/>
  <c r="H117" i="2"/>
  <c r="J117" i="2" s="1"/>
  <c r="K117" i="2" s="1"/>
  <c r="G118" i="2"/>
  <c r="H118" i="1"/>
  <c r="J118" i="1" s="1"/>
  <c r="K118" i="1" s="1"/>
  <c r="G119" i="1"/>
  <c r="F119" i="1"/>
  <c r="E120" i="1"/>
  <c r="E122" i="8" l="1"/>
  <c r="F121" i="8"/>
  <c r="J121" i="8" s="1"/>
  <c r="K121" i="8" s="1"/>
  <c r="H122" i="8"/>
  <c r="G123" i="8"/>
  <c r="E122" i="5"/>
  <c r="F121" i="5"/>
  <c r="H119" i="5"/>
  <c r="J119" i="5" s="1"/>
  <c r="K119" i="5" s="1"/>
  <c r="G120" i="5"/>
  <c r="E119" i="4"/>
  <c r="F118" i="4"/>
  <c r="J118" i="4" s="1"/>
  <c r="K118" i="4" s="1"/>
  <c r="H119" i="4"/>
  <c r="G120" i="4"/>
  <c r="G119" i="3"/>
  <c r="H118" i="3"/>
  <c r="J118" i="3" s="1"/>
  <c r="K118" i="3" s="1"/>
  <c r="E121" i="3"/>
  <c r="F120" i="3"/>
  <c r="H118" i="2"/>
  <c r="J118" i="2" s="1"/>
  <c r="K118" i="2" s="1"/>
  <c r="G119" i="2"/>
  <c r="E121" i="2"/>
  <c r="F120" i="2"/>
  <c r="G120" i="1"/>
  <c r="H119" i="1"/>
  <c r="J119" i="1" s="1"/>
  <c r="K119" i="1" s="1"/>
  <c r="E121" i="1"/>
  <c r="F120" i="1"/>
  <c r="G124" i="8" l="1"/>
  <c r="H123" i="8"/>
  <c r="E123" i="8"/>
  <c r="F122" i="8"/>
  <c r="J122" i="8" s="1"/>
  <c r="K122" i="8" s="1"/>
  <c r="F122" i="5"/>
  <c r="E123" i="5"/>
  <c r="H120" i="5"/>
  <c r="J120" i="5" s="1"/>
  <c r="K120" i="5" s="1"/>
  <c r="G121" i="5"/>
  <c r="G121" i="4"/>
  <c r="H120" i="4"/>
  <c r="E120" i="4"/>
  <c r="F119" i="4"/>
  <c r="J119" i="4" s="1"/>
  <c r="K119" i="4" s="1"/>
  <c r="F121" i="3"/>
  <c r="E122" i="3"/>
  <c r="H119" i="3"/>
  <c r="J119" i="3" s="1"/>
  <c r="K119" i="3" s="1"/>
  <c r="G120" i="3"/>
  <c r="H119" i="2"/>
  <c r="J119" i="2" s="1"/>
  <c r="K119" i="2" s="1"/>
  <c r="G120" i="2"/>
  <c r="F121" i="2"/>
  <c r="E122" i="2"/>
  <c r="E122" i="1"/>
  <c r="F121" i="1"/>
  <c r="H120" i="1"/>
  <c r="J120" i="1" s="1"/>
  <c r="K120" i="1" s="1"/>
  <c r="G121" i="1"/>
  <c r="F123" i="8" l="1"/>
  <c r="J123" i="8" s="1"/>
  <c r="K123" i="8" s="1"/>
  <c r="E124" i="8"/>
  <c r="H124" i="8"/>
  <c r="G125" i="8"/>
  <c r="E124" i="5"/>
  <c r="F123" i="5"/>
  <c r="G122" i="5"/>
  <c r="H121" i="5"/>
  <c r="J121" i="5" s="1"/>
  <c r="K121" i="5" s="1"/>
  <c r="F120" i="4"/>
  <c r="J120" i="4" s="1"/>
  <c r="K120" i="4" s="1"/>
  <c r="E121" i="4"/>
  <c r="G122" i="4"/>
  <c r="H121" i="4"/>
  <c r="H120" i="3"/>
  <c r="J120" i="3" s="1"/>
  <c r="K120" i="3" s="1"/>
  <c r="G121" i="3"/>
  <c r="F122" i="3"/>
  <c r="E123" i="3"/>
  <c r="E123" i="2"/>
  <c r="F122" i="2"/>
  <c r="G121" i="2"/>
  <c r="H120" i="2"/>
  <c r="J120" i="2" s="1"/>
  <c r="K120" i="2" s="1"/>
  <c r="G122" i="1"/>
  <c r="H121" i="1"/>
  <c r="J121" i="1" s="1"/>
  <c r="K121" i="1" s="1"/>
  <c r="E123" i="1"/>
  <c r="F122" i="1"/>
  <c r="F124" i="8" l="1"/>
  <c r="J124" i="8" s="1"/>
  <c r="K124" i="8" s="1"/>
  <c r="E125" i="8"/>
  <c r="H125" i="8"/>
  <c r="G126" i="8"/>
  <c r="G123" i="5"/>
  <c r="H122" i="5"/>
  <c r="J122" i="5" s="1"/>
  <c r="K122" i="5" s="1"/>
  <c r="E125" i="5"/>
  <c r="F124" i="5"/>
  <c r="E122" i="4"/>
  <c r="F121" i="4"/>
  <c r="J121" i="4" s="1"/>
  <c r="K121" i="4" s="1"/>
  <c r="G123" i="4"/>
  <c r="H122" i="4"/>
  <c r="F123" i="3"/>
  <c r="E124" i="3"/>
  <c r="H121" i="3"/>
  <c r="J121" i="3" s="1"/>
  <c r="K121" i="3" s="1"/>
  <c r="G122" i="3"/>
  <c r="G122" i="2"/>
  <c r="H121" i="2"/>
  <c r="J121" i="2" s="1"/>
  <c r="K121" i="2" s="1"/>
  <c r="F123" i="2"/>
  <c r="E124" i="2"/>
  <c r="E124" i="1"/>
  <c r="F123" i="1"/>
  <c r="H122" i="1"/>
  <c r="J122" i="1" s="1"/>
  <c r="K122" i="1" s="1"/>
  <c r="G123" i="1"/>
  <c r="H126" i="8" l="1"/>
  <c r="G127" i="8"/>
  <c r="E126" i="8"/>
  <c r="F125" i="8"/>
  <c r="J125" i="8" s="1"/>
  <c r="K125" i="8" s="1"/>
  <c r="E126" i="5"/>
  <c r="F125" i="5"/>
  <c r="G124" i="5"/>
  <c r="H123" i="5"/>
  <c r="J123" i="5" s="1"/>
  <c r="K123" i="5" s="1"/>
  <c r="H123" i="4"/>
  <c r="G124" i="4"/>
  <c r="E123" i="4"/>
  <c r="F122" i="4"/>
  <c r="J122" i="4" s="1"/>
  <c r="K122" i="4" s="1"/>
  <c r="G123" i="3"/>
  <c r="H122" i="3"/>
  <c r="J122" i="3" s="1"/>
  <c r="K122" i="3" s="1"/>
  <c r="F124" i="3"/>
  <c r="E125" i="3"/>
  <c r="E125" i="2"/>
  <c r="F124" i="2"/>
  <c r="H122" i="2"/>
  <c r="J122" i="2" s="1"/>
  <c r="K122" i="2" s="1"/>
  <c r="G123" i="2"/>
  <c r="H123" i="1"/>
  <c r="J123" i="1" s="1"/>
  <c r="K123" i="1" s="1"/>
  <c r="G124" i="1"/>
  <c r="F124" i="1"/>
  <c r="E125" i="1"/>
  <c r="G128" i="8" l="1"/>
  <c r="H127" i="8"/>
  <c r="E127" i="8"/>
  <c r="F126" i="8"/>
  <c r="J126" i="8" s="1"/>
  <c r="K126" i="8" s="1"/>
  <c r="G125" i="5"/>
  <c r="H124" i="5"/>
  <c r="J124" i="5" s="1"/>
  <c r="K124" i="5" s="1"/>
  <c r="F126" i="5"/>
  <c r="E127" i="5"/>
  <c r="E124" i="4"/>
  <c r="F123" i="4"/>
  <c r="J123" i="4" s="1"/>
  <c r="K123" i="4" s="1"/>
  <c r="G125" i="4"/>
  <c r="H124" i="4"/>
  <c r="F125" i="3"/>
  <c r="E126" i="3"/>
  <c r="G124" i="3"/>
  <c r="H123" i="3"/>
  <c r="J123" i="3" s="1"/>
  <c r="K123" i="3" s="1"/>
  <c r="F125" i="2"/>
  <c r="E126" i="2"/>
  <c r="G124" i="2"/>
  <c r="H123" i="2"/>
  <c r="J123" i="2" s="1"/>
  <c r="K123" i="2" s="1"/>
  <c r="F125" i="1"/>
  <c r="E126" i="1"/>
  <c r="G125" i="1"/>
  <c r="H124" i="1"/>
  <c r="J124" i="1" s="1"/>
  <c r="K124" i="1" s="1"/>
  <c r="F127" i="8" l="1"/>
  <c r="J127" i="8" s="1"/>
  <c r="K127" i="8" s="1"/>
  <c r="E128" i="8"/>
  <c r="H128" i="8"/>
  <c r="G129" i="8"/>
  <c r="E128" i="5"/>
  <c r="F127" i="5"/>
  <c r="G126" i="5"/>
  <c r="H125" i="5"/>
  <c r="J125" i="5" s="1"/>
  <c r="K125" i="5" s="1"/>
  <c r="E125" i="4"/>
  <c r="F124" i="4"/>
  <c r="J124" i="4" s="1"/>
  <c r="K124" i="4" s="1"/>
  <c r="H125" i="4"/>
  <c r="G126" i="4"/>
  <c r="H124" i="3"/>
  <c r="J124" i="3" s="1"/>
  <c r="K124" i="3" s="1"/>
  <c r="G125" i="3"/>
  <c r="F126" i="3"/>
  <c r="E127" i="3"/>
  <c r="G125" i="2"/>
  <c r="H124" i="2"/>
  <c r="J124" i="2" s="1"/>
  <c r="K124" i="2" s="1"/>
  <c r="E127" i="2"/>
  <c r="F126" i="2"/>
  <c r="G126" i="1"/>
  <c r="H125" i="1"/>
  <c r="J125" i="1" s="1"/>
  <c r="K125" i="1" s="1"/>
  <c r="F126" i="1"/>
  <c r="E127" i="1"/>
  <c r="H129" i="8" l="1"/>
  <c r="G130" i="8"/>
  <c r="F128" i="8"/>
  <c r="J128" i="8" s="1"/>
  <c r="K128" i="8" s="1"/>
  <c r="E129" i="8"/>
  <c r="G127" i="5"/>
  <c r="H126" i="5"/>
  <c r="J126" i="5" s="1"/>
  <c r="K126" i="5" s="1"/>
  <c r="E129" i="5"/>
  <c r="F128" i="5"/>
  <c r="G127" i="4"/>
  <c r="H126" i="4"/>
  <c r="E126" i="4"/>
  <c r="F125" i="4"/>
  <c r="J125" i="4" s="1"/>
  <c r="K125" i="4" s="1"/>
  <c r="F127" i="3"/>
  <c r="E128" i="3"/>
  <c r="H125" i="3"/>
  <c r="J125" i="3" s="1"/>
  <c r="K125" i="3" s="1"/>
  <c r="G126" i="3"/>
  <c r="E128" i="2"/>
  <c r="F127" i="2"/>
  <c r="G126" i="2"/>
  <c r="H125" i="2"/>
  <c r="J125" i="2" s="1"/>
  <c r="K125" i="2" s="1"/>
  <c r="F127" i="1"/>
  <c r="E128" i="1"/>
  <c r="G127" i="1"/>
  <c r="H126" i="1"/>
  <c r="J126" i="1" s="1"/>
  <c r="K126" i="1" s="1"/>
  <c r="E130" i="8" l="1"/>
  <c r="F129" i="8"/>
  <c r="J129" i="8" s="1"/>
  <c r="K129" i="8" s="1"/>
  <c r="H130" i="8"/>
  <c r="G131" i="8"/>
  <c r="F129" i="5"/>
  <c r="E130" i="5"/>
  <c r="H127" i="5"/>
  <c r="J127" i="5" s="1"/>
  <c r="K127" i="5" s="1"/>
  <c r="G128" i="5"/>
  <c r="E127" i="4"/>
  <c r="F126" i="4"/>
  <c r="J126" i="4" s="1"/>
  <c r="K126" i="4" s="1"/>
  <c r="G128" i="4"/>
  <c r="H127" i="4"/>
  <c r="E129" i="3"/>
  <c r="F128" i="3"/>
  <c r="H126" i="3"/>
  <c r="J126" i="3" s="1"/>
  <c r="K126" i="3" s="1"/>
  <c r="G127" i="3"/>
  <c r="E129" i="2"/>
  <c r="F128" i="2"/>
  <c r="H126" i="2"/>
  <c r="J126" i="2" s="1"/>
  <c r="K126" i="2" s="1"/>
  <c r="G127" i="2"/>
  <c r="G128" i="1"/>
  <c r="H127" i="1"/>
  <c r="J127" i="1" s="1"/>
  <c r="K127" i="1" s="1"/>
  <c r="E129" i="1"/>
  <c r="F128" i="1"/>
  <c r="G132" i="8" l="1"/>
  <c r="H131" i="8"/>
  <c r="E131" i="8"/>
  <c r="F130" i="8"/>
  <c r="J130" i="8" s="1"/>
  <c r="K130" i="8" s="1"/>
  <c r="F130" i="5"/>
  <c r="E131" i="5"/>
  <c r="H128" i="5"/>
  <c r="J128" i="5" s="1"/>
  <c r="K128" i="5" s="1"/>
  <c r="G129" i="5"/>
  <c r="E128" i="4"/>
  <c r="F127" i="4"/>
  <c r="J127" i="4" s="1"/>
  <c r="K127" i="4" s="1"/>
  <c r="H128" i="4"/>
  <c r="G129" i="4"/>
  <c r="F129" i="3"/>
  <c r="E130" i="3"/>
  <c r="G128" i="3"/>
  <c r="H127" i="3"/>
  <c r="J127" i="3" s="1"/>
  <c r="K127" i="3" s="1"/>
  <c r="G128" i="2"/>
  <c r="H127" i="2"/>
  <c r="J127" i="2" s="1"/>
  <c r="K127" i="2" s="1"/>
  <c r="F129" i="2"/>
  <c r="E130" i="2"/>
  <c r="E130" i="1"/>
  <c r="F129" i="1"/>
  <c r="G129" i="1"/>
  <c r="H128" i="1"/>
  <c r="J128" i="1" s="1"/>
  <c r="K128" i="1" s="1"/>
  <c r="F131" i="8" l="1"/>
  <c r="J131" i="8" s="1"/>
  <c r="K131" i="8" s="1"/>
  <c r="E132" i="8"/>
  <c r="H132" i="8"/>
  <c r="G133" i="8"/>
  <c r="E132" i="5"/>
  <c r="F131" i="5"/>
  <c r="G130" i="5"/>
  <c r="H129" i="5"/>
  <c r="J129" i="5" s="1"/>
  <c r="K129" i="5" s="1"/>
  <c r="G130" i="4"/>
  <c r="H129" i="4"/>
  <c r="E129" i="4"/>
  <c r="F128" i="4"/>
  <c r="J128" i="4" s="1"/>
  <c r="K128" i="4" s="1"/>
  <c r="G129" i="3"/>
  <c r="H128" i="3"/>
  <c r="J128" i="3" s="1"/>
  <c r="K128" i="3" s="1"/>
  <c r="E131" i="3"/>
  <c r="F130" i="3"/>
  <c r="F130" i="2"/>
  <c r="E131" i="2"/>
  <c r="G129" i="2"/>
  <c r="H128" i="2"/>
  <c r="J128" i="2" s="1"/>
  <c r="K128" i="2" s="1"/>
  <c r="H129" i="1"/>
  <c r="J129" i="1" s="1"/>
  <c r="K129" i="1" s="1"/>
  <c r="G130" i="1"/>
  <c r="E131" i="1"/>
  <c r="F130" i="1"/>
  <c r="H133" i="8" l="1"/>
  <c r="G134" i="8"/>
  <c r="F132" i="8"/>
  <c r="J132" i="8" s="1"/>
  <c r="K132" i="8" s="1"/>
  <c r="E133" i="8"/>
  <c r="G131" i="5"/>
  <c r="H130" i="5"/>
  <c r="J130" i="5" s="1"/>
  <c r="K130" i="5" s="1"/>
  <c r="E133" i="5"/>
  <c r="F132" i="5"/>
  <c r="E130" i="4"/>
  <c r="F129" i="4"/>
  <c r="J129" i="4" s="1"/>
  <c r="K129" i="4" s="1"/>
  <c r="H130" i="4"/>
  <c r="G131" i="4"/>
  <c r="F131" i="3"/>
  <c r="E132" i="3"/>
  <c r="G130" i="3"/>
  <c r="H129" i="3"/>
  <c r="J129" i="3" s="1"/>
  <c r="K129" i="3" s="1"/>
  <c r="F131" i="2"/>
  <c r="E132" i="2"/>
  <c r="G130" i="2"/>
  <c r="H129" i="2"/>
  <c r="J129" i="2" s="1"/>
  <c r="K129" i="2" s="1"/>
  <c r="E132" i="1"/>
  <c r="F131" i="1"/>
  <c r="H130" i="1"/>
  <c r="J130" i="1" s="1"/>
  <c r="K130" i="1" s="1"/>
  <c r="G131" i="1"/>
  <c r="E134" i="8" l="1"/>
  <c r="F133" i="8"/>
  <c r="J133" i="8" s="1"/>
  <c r="K133" i="8" s="1"/>
  <c r="H134" i="8"/>
  <c r="G135" i="8"/>
  <c r="F133" i="5"/>
  <c r="E134" i="5"/>
  <c r="H131" i="5"/>
  <c r="J131" i="5" s="1"/>
  <c r="K131" i="5" s="1"/>
  <c r="G132" i="5"/>
  <c r="E131" i="4"/>
  <c r="F130" i="4"/>
  <c r="J130" i="4" s="1"/>
  <c r="K130" i="4" s="1"/>
  <c r="H131" i="4"/>
  <c r="G132" i="4"/>
  <c r="H130" i="3"/>
  <c r="J130" i="3" s="1"/>
  <c r="K130" i="3" s="1"/>
  <c r="G131" i="3"/>
  <c r="E133" i="3"/>
  <c r="F132" i="3"/>
  <c r="G131" i="2"/>
  <c r="H130" i="2"/>
  <c r="J130" i="2" s="1"/>
  <c r="K130" i="2" s="1"/>
  <c r="E133" i="2"/>
  <c r="F132" i="2"/>
  <c r="H131" i="1"/>
  <c r="J131" i="1" s="1"/>
  <c r="K131" i="1" s="1"/>
  <c r="G132" i="1"/>
  <c r="F132" i="1"/>
  <c r="E133" i="1"/>
  <c r="G136" i="8" l="1"/>
  <c r="H135" i="8"/>
  <c r="E135" i="8"/>
  <c r="F134" i="8"/>
  <c r="J134" i="8" s="1"/>
  <c r="K134" i="8" s="1"/>
  <c r="F134" i="5"/>
  <c r="E135" i="5"/>
  <c r="H132" i="5"/>
  <c r="J132" i="5" s="1"/>
  <c r="K132" i="5" s="1"/>
  <c r="G133" i="5"/>
  <c r="G133" i="4"/>
  <c r="H132" i="4"/>
  <c r="E132" i="4"/>
  <c r="F131" i="4"/>
  <c r="J131" i="4" s="1"/>
  <c r="K131" i="4" s="1"/>
  <c r="F133" i="3"/>
  <c r="E134" i="3"/>
  <c r="H131" i="3"/>
  <c r="J131" i="3" s="1"/>
  <c r="K131" i="3" s="1"/>
  <c r="G132" i="3"/>
  <c r="F133" i="2"/>
  <c r="E134" i="2"/>
  <c r="G132" i="2"/>
  <c r="H131" i="2"/>
  <c r="J131" i="2" s="1"/>
  <c r="K131" i="2" s="1"/>
  <c r="F133" i="1"/>
  <c r="E134" i="1"/>
  <c r="H132" i="1"/>
  <c r="J132" i="1" s="1"/>
  <c r="K132" i="1" s="1"/>
  <c r="G133" i="1"/>
  <c r="F135" i="8" l="1"/>
  <c r="J135" i="8" s="1"/>
  <c r="K135" i="8" s="1"/>
  <c r="E136" i="8"/>
  <c r="H136" i="8"/>
  <c r="G137" i="8"/>
  <c r="F135" i="5"/>
  <c r="E136" i="5"/>
  <c r="G134" i="5"/>
  <c r="H133" i="5"/>
  <c r="J133" i="5" s="1"/>
  <c r="K133" i="5" s="1"/>
  <c r="E133" i="4"/>
  <c r="F132" i="4"/>
  <c r="J132" i="4" s="1"/>
  <c r="K132" i="4" s="1"/>
  <c r="G134" i="4"/>
  <c r="H133" i="4"/>
  <c r="G133" i="3"/>
  <c r="H132" i="3"/>
  <c r="J132" i="3" s="1"/>
  <c r="K132" i="3" s="1"/>
  <c r="E135" i="3"/>
  <c r="F134" i="3"/>
  <c r="G133" i="2"/>
  <c r="H132" i="2"/>
  <c r="J132" i="2" s="1"/>
  <c r="K132" i="2" s="1"/>
  <c r="E135" i="2"/>
  <c r="F134" i="2"/>
  <c r="G134" i="1"/>
  <c r="H133" i="1"/>
  <c r="J133" i="1" s="1"/>
  <c r="K133" i="1" s="1"/>
  <c r="E135" i="1"/>
  <c r="F134" i="1"/>
  <c r="H137" i="8" l="1"/>
  <c r="G138" i="8"/>
  <c r="F136" i="8"/>
  <c r="J136" i="8" s="1"/>
  <c r="K136" i="8" s="1"/>
  <c r="E137" i="8"/>
  <c r="G135" i="5"/>
  <c r="H134" i="5"/>
  <c r="J134" i="5" s="1"/>
  <c r="K134" i="5" s="1"/>
  <c r="F136" i="5"/>
  <c r="E137" i="5"/>
  <c r="H134" i="4"/>
  <c r="G135" i="4"/>
  <c r="E134" i="4"/>
  <c r="F133" i="4"/>
  <c r="J133" i="4" s="1"/>
  <c r="K133" i="4" s="1"/>
  <c r="H133" i="3"/>
  <c r="J133" i="3" s="1"/>
  <c r="K133" i="3" s="1"/>
  <c r="G134" i="3"/>
  <c r="E136" i="3"/>
  <c r="F135" i="3"/>
  <c r="F135" i="2"/>
  <c r="E136" i="2"/>
  <c r="H133" i="2"/>
  <c r="J133" i="2" s="1"/>
  <c r="K133" i="2" s="1"/>
  <c r="G134" i="2"/>
  <c r="G135" i="1"/>
  <c r="H134" i="1"/>
  <c r="J134" i="1" s="1"/>
  <c r="K134" i="1" s="1"/>
  <c r="F135" i="1"/>
  <c r="E136" i="1"/>
  <c r="E138" i="8" l="1"/>
  <c r="F137" i="8"/>
  <c r="J137" i="8" s="1"/>
  <c r="K137" i="8" s="1"/>
  <c r="H138" i="8"/>
  <c r="G139" i="8"/>
  <c r="E138" i="5"/>
  <c r="F137" i="5"/>
  <c r="H135" i="5"/>
  <c r="J135" i="5" s="1"/>
  <c r="K135" i="5" s="1"/>
  <c r="G136" i="5"/>
  <c r="E135" i="4"/>
  <c r="F134" i="4"/>
  <c r="J134" i="4" s="1"/>
  <c r="K134" i="4" s="1"/>
  <c r="H135" i="4"/>
  <c r="G136" i="4"/>
  <c r="E137" i="3"/>
  <c r="F136" i="3"/>
  <c r="H134" i="3"/>
  <c r="J134" i="3" s="1"/>
  <c r="K134" i="3" s="1"/>
  <c r="G135" i="3"/>
  <c r="H134" i="2"/>
  <c r="J134" i="2" s="1"/>
  <c r="K134" i="2" s="1"/>
  <c r="G135" i="2"/>
  <c r="F136" i="2"/>
  <c r="E137" i="2"/>
  <c r="E137" i="1"/>
  <c r="F136" i="1"/>
  <c r="H135" i="1"/>
  <c r="J135" i="1" s="1"/>
  <c r="K135" i="1" s="1"/>
  <c r="G136" i="1"/>
  <c r="G140" i="8" l="1"/>
  <c r="H139" i="8"/>
  <c r="E139" i="8"/>
  <c r="F138" i="8"/>
  <c r="J138" i="8" s="1"/>
  <c r="K138" i="8" s="1"/>
  <c r="G137" i="5"/>
  <c r="H136" i="5"/>
  <c r="J136" i="5" s="1"/>
  <c r="K136" i="5" s="1"/>
  <c r="E139" i="5"/>
  <c r="F138" i="5"/>
  <c r="H136" i="4"/>
  <c r="G137" i="4"/>
  <c r="F135" i="4"/>
  <c r="J135" i="4" s="1"/>
  <c r="K135" i="4" s="1"/>
  <c r="E136" i="4"/>
  <c r="F137" i="3"/>
  <c r="E138" i="3"/>
  <c r="H135" i="3"/>
  <c r="J135" i="3" s="1"/>
  <c r="K135" i="3" s="1"/>
  <c r="G136" i="3"/>
  <c r="F137" i="2"/>
  <c r="E138" i="2"/>
  <c r="G136" i="2"/>
  <c r="H135" i="2"/>
  <c r="J135" i="2" s="1"/>
  <c r="K135" i="2" s="1"/>
  <c r="G137" i="1"/>
  <c r="H136" i="1"/>
  <c r="J136" i="1" s="1"/>
  <c r="K136" i="1" s="1"/>
  <c r="F137" i="1"/>
  <c r="E138" i="1"/>
  <c r="F139" i="8" l="1"/>
  <c r="J139" i="8" s="1"/>
  <c r="K139" i="8" s="1"/>
  <c r="E140" i="8"/>
  <c r="H140" i="8"/>
  <c r="G141" i="8"/>
  <c r="H137" i="5"/>
  <c r="J137" i="5" s="1"/>
  <c r="K137" i="5" s="1"/>
  <c r="G138" i="5"/>
  <c r="E140" i="5"/>
  <c r="F139" i="5"/>
  <c r="E137" i="4"/>
  <c r="F136" i="4"/>
  <c r="J136" i="4" s="1"/>
  <c r="K136" i="4" s="1"/>
  <c r="H137" i="4"/>
  <c r="G138" i="4"/>
  <c r="H136" i="3"/>
  <c r="J136" i="3" s="1"/>
  <c r="K136" i="3" s="1"/>
  <c r="G137" i="3"/>
  <c r="E139" i="3"/>
  <c r="F138" i="3"/>
  <c r="G137" i="2"/>
  <c r="H136" i="2"/>
  <c r="J136" i="2" s="1"/>
  <c r="K136" i="2" s="1"/>
  <c r="F138" i="2"/>
  <c r="E139" i="2"/>
  <c r="H137" i="1"/>
  <c r="J137" i="1" s="1"/>
  <c r="K137" i="1" s="1"/>
  <c r="G138" i="1"/>
  <c r="E139" i="1"/>
  <c r="F138" i="1"/>
  <c r="H141" i="8" l="1"/>
  <c r="G142" i="8"/>
  <c r="F140" i="8"/>
  <c r="J140" i="8" s="1"/>
  <c r="K140" i="8" s="1"/>
  <c r="E141" i="8"/>
  <c r="F140" i="5"/>
  <c r="E141" i="5"/>
  <c r="G139" i="5"/>
  <c r="H138" i="5"/>
  <c r="J138" i="5" s="1"/>
  <c r="K138" i="5" s="1"/>
  <c r="G139" i="4"/>
  <c r="H138" i="4"/>
  <c r="F137" i="4"/>
  <c r="J137" i="4" s="1"/>
  <c r="K137" i="4" s="1"/>
  <c r="E138" i="4"/>
  <c r="F139" i="3"/>
  <c r="E140" i="3"/>
  <c r="G138" i="3"/>
  <c r="H137" i="3"/>
  <c r="J137" i="3" s="1"/>
  <c r="K137" i="3" s="1"/>
  <c r="F139" i="2"/>
  <c r="E140" i="2"/>
  <c r="G138" i="2"/>
  <c r="H137" i="2"/>
  <c r="J137" i="2" s="1"/>
  <c r="K137" i="2" s="1"/>
  <c r="E140" i="1"/>
  <c r="F139" i="1"/>
  <c r="H138" i="1"/>
  <c r="J138" i="1" s="1"/>
  <c r="K138" i="1" s="1"/>
  <c r="G139" i="1"/>
  <c r="E142" i="8" l="1"/>
  <c r="F141" i="8"/>
  <c r="J141" i="8" s="1"/>
  <c r="K141" i="8" s="1"/>
  <c r="H142" i="8"/>
  <c r="G143" i="8"/>
  <c r="G140" i="5"/>
  <c r="H139" i="5"/>
  <c r="J139" i="5" s="1"/>
  <c r="K139" i="5" s="1"/>
  <c r="E142" i="5"/>
  <c r="F141" i="5"/>
  <c r="F138" i="4"/>
  <c r="J138" i="4" s="1"/>
  <c r="K138" i="4" s="1"/>
  <c r="E139" i="4"/>
  <c r="G140" i="4"/>
  <c r="H139" i="4"/>
  <c r="G139" i="3"/>
  <c r="H138" i="3"/>
  <c r="J138" i="3" s="1"/>
  <c r="K138" i="3" s="1"/>
  <c r="E141" i="3"/>
  <c r="F140" i="3"/>
  <c r="G139" i="2"/>
  <c r="H138" i="2"/>
  <c r="J138" i="2" s="1"/>
  <c r="K138" i="2" s="1"/>
  <c r="F140" i="2"/>
  <c r="E141" i="2"/>
  <c r="H139" i="1"/>
  <c r="J139" i="1" s="1"/>
  <c r="K139" i="1" s="1"/>
  <c r="G140" i="1"/>
  <c r="E141" i="1"/>
  <c r="F140" i="1"/>
  <c r="G144" i="8" l="1"/>
  <c r="H143" i="8"/>
  <c r="E143" i="8"/>
  <c r="F142" i="8"/>
  <c r="J142" i="8" s="1"/>
  <c r="K142" i="8" s="1"/>
  <c r="F142" i="5"/>
  <c r="E143" i="5"/>
  <c r="G141" i="5"/>
  <c r="H140" i="5"/>
  <c r="J140" i="5" s="1"/>
  <c r="K140" i="5" s="1"/>
  <c r="H140" i="4"/>
  <c r="G141" i="4"/>
  <c r="E140" i="4"/>
  <c r="F139" i="4"/>
  <c r="J139" i="4" s="1"/>
  <c r="K139" i="4" s="1"/>
  <c r="F141" i="3"/>
  <c r="E142" i="3"/>
  <c r="G140" i="3"/>
  <c r="H139" i="3"/>
  <c r="J139" i="3" s="1"/>
  <c r="K139" i="3" s="1"/>
  <c r="E142" i="2"/>
  <c r="F141" i="2"/>
  <c r="H139" i="2"/>
  <c r="J139" i="2" s="1"/>
  <c r="K139" i="2" s="1"/>
  <c r="G140" i="2"/>
  <c r="E142" i="1"/>
  <c r="F141" i="1"/>
  <c r="H140" i="1"/>
  <c r="J140" i="1" s="1"/>
  <c r="K140" i="1" s="1"/>
  <c r="G141" i="1"/>
  <c r="F143" i="8" l="1"/>
  <c r="J143" i="8" s="1"/>
  <c r="K143" i="8" s="1"/>
  <c r="E144" i="8"/>
  <c r="G145" i="8"/>
  <c r="H144" i="8"/>
  <c r="F143" i="5"/>
  <c r="E144" i="5"/>
  <c r="H141" i="5"/>
  <c r="J141" i="5" s="1"/>
  <c r="K141" i="5" s="1"/>
  <c r="G142" i="5"/>
  <c r="E141" i="4"/>
  <c r="F140" i="4"/>
  <c r="J140" i="4" s="1"/>
  <c r="K140" i="4" s="1"/>
  <c r="G142" i="4"/>
  <c r="H141" i="4"/>
  <c r="H140" i="3"/>
  <c r="J140" i="3" s="1"/>
  <c r="K140" i="3" s="1"/>
  <c r="G141" i="3"/>
  <c r="F142" i="3"/>
  <c r="E143" i="3"/>
  <c r="G141" i="2"/>
  <c r="H140" i="2"/>
  <c r="J140" i="2" s="1"/>
  <c r="K140" i="2" s="1"/>
  <c r="E143" i="2"/>
  <c r="F142" i="2"/>
  <c r="E143" i="1"/>
  <c r="F142" i="1"/>
  <c r="G142" i="1"/>
  <c r="H141" i="1"/>
  <c r="J141" i="1" s="1"/>
  <c r="K141" i="1" s="1"/>
  <c r="H145" i="8" l="1"/>
  <c r="G146" i="8"/>
  <c r="F144" i="8"/>
  <c r="J144" i="8" s="1"/>
  <c r="K144" i="8" s="1"/>
  <c r="E145" i="8"/>
  <c r="G143" i="5"/>
  <c r="H142" i="5"/>
  <c r="J142" i="5" s="1"/>
  <c r="K142" i="5" s="1"/>
  <c r="F144" i="5"/>
  <c r="E145" i="5"/>
  <c r="E142" i="4"/>
  <c r="F141" i="4"/>
  <c r="J141" i="4" s="1"/>
  <c r="K141" i="4" s="1"/>
  <c r="H142" i="4"/>
  <c r="G143" i="4"/>
  <c r="E144" i="3"/>
  <c r="F143" i="3"/>
  <c r="G142" i="3"/>
  <c r="H141" i="3"/>
  <c r="J141" i="3" s="1"/>
  <c r="K141" i="3" s="1"/>
  <c r="F143" i="2"/>
  <c r="E144" i="2"/>
  <c r="G142" i="2"/>
  <c r="H141" i="2"/>
  <c r="J141" i="2" s="1"/>
  <c r="K141" i="2" s="1"/>
  <c r="G143" i="1"/>
  <c r="H142" i="1"/>
  <c r="J142" i="1" s="1"/>
  <c r="K142" i="1" s="1"/>
  <c r="F143" i="1"/>
  <c r="E144" i="1"/>
  <c r="E146" i="8" l="1"/>
  <c r="F145" i="8"/>
  <c r="J145" i="8" s="1"/>
  <c r="K145" i="8" s="1"/>
  <c r="H146" i="8"/>
  <c r="G147" i="8"/>
  <c r="E146" i="5"/>
  <c r="F145" i="5"/>
  <c r="H143" i="5"/>
  <c r="J143" i="5" s="1"/>
  <c r="K143" i="5" s="1"/>
  <c r="G144" i="5"/>
  <c r="H143" i="4"/>
  <c r="G144" i="4"/>
  <c r="E143" i="4"/>
  <c r="F142" i="4"/>
  <c r="J142" i="4" s="1"/>
  <c r="K142" i="4" s="1"/>
  <c r="E145" i="3"/>
  <c r="F144" i="3"/>
  <c r="H142" i="3"/>
  <c r="J142" i="3" s="1"/>
  <c r="K142" i="3" s="1"/>
  <c r="G143" i="3"/>
  <c r="H142" i="2"/>
  <c r="J142" i="2" s="1"/>
  <c r="K142" i="2" s="1"/>
  <c r="G143" i="2"/>
  <c r="F144" i="2"/>
  <c r="E145" i="2"/>
  <c r="F144" i="1"/>
  <c r="E145" i="1"/>
  <c r="H143" i="1"/>
  <c r="J143" i="1" s="1"/>
  <c r="K143" i="1" s="1"/>
  <c r="G144" i="1"/>
  <c r="G148" i="8" l="1"/>
  <c r="H147" i="8"/>
  <c r="E147" i="8"/>
  <c r="F146" i="8"/>
  <c r="J146" i="8" s="1"/>
  <c r="K146" i="8" s="1"/>
  <c r="H144" i="5"/>
  <c r="J144" i="5" s="1"/>
  <c r="K144" i="5" s="1"/>
  <c r="G145" i="5"/>
  <c r="E147" i="5"/>
  <c r="F146" i="5"/>
  <c r="E144" i="4"/>
  <c r="F143" i="4"/>
  <c r="J143" i="4" s="1"/>
  <c r="K143" i="4" s="1"/>
  <c r="G145" i="4"/>
  <c r="H144" i="4"/>
  <c r="F145" i="3"/>
  <c r="E146" i="3"/>
  <c r="G144" i="3"/>
  <c r="H143" i="3"/>
  <c r="J143" i="3" s="1"/>
  <c r="K143" i="3" s="1"/>
  <c r="E146" i="2"/>
  <c r="F145" i="2"/>
  <c r="G144" i="2"/>
  <c r="H143" i="2"/>
  <c r="J143" i="2" s="1"/>
  <c r="K143" i="2" s="1"/>
  <c r="F145" i="1"/>
  <c r="E146" i="1"/>
  <c r="H144" i="1"/>
  <c r="J144" i="1" s="1"/>
  <c r="K144" i="1" s="1"/>
  <c r="G145" i="1"/>
  <c r="F147" i="8" l="1"/>
  <c r="J147" i="8" s="1"/>
  <c r="K147" i="8" s="1"/>
  <c r="E148" i="8"/>
  <c r="G149" i="8"/>
  <c r="H148" i="8"/>
  <c r="E148" i="5"/>
  <c r="F147" i="5"/>
  <c r="G146" i="5"/>
  <c r="H145" i="5"/>
  <c r="J145" i="5" s="1"/>
  <c r="K145" i="5" s="1"/>
  <c r="F144" i="4"/>
  <c r="J144" i="4" s="1"/>
  <c r="K144" i="4" s="1"/>
  <c r="E145" i="4"/>
  <c r="G146" i="4"/>
  <c r="H145" i="4"/>
  <c r="H144" i="3"/>
  <c r="J144" i="3" s="1"/>
  <c r="K144" i="3" s="1"/>
  <c r="G145" i="3"/>
  <c r="E147" i="3"/>
  <c r="F146" i="3"/>
  <c r="G145" i="2"/>
  <c r="H144" i="2"/>
  <c r="J144" i="2" s="1"/>
  <c r="K144" i="2" s="1"/>
  <c r="E147" i="2"/>
  <c r="F146" i="2"/>
  <c r="H145" i="1"/>
  <c r="J145" i="1" s="1"/>
  <c r="K145" i="1" s="1"/>
  <c r="G146" i="1"/>
  <c r="F146" i="1"/>
  <c r="E147" i="1"/>
  <c r="H149" i="8" l="1"/>
  <c r="G150" i="8"/>
  <c r="H150" i="8" s="1"/>
  <c r="F148" i="8"/>
  <c r="J148" i="8" s="1"/>
  <c r="K148" i="8" s="1"/>
  <c r="E149" i="8"/>
  <c r="E149" i="5"/>
  <c r="F148" i="5"/>
  <c r="G147" i="5"/>
  <c r="H146" i="5"/>
  <c r="J146" i="5" s="1"/>
  <c r="K146" i="5" s="1"/>
  <c r="H146" i="4"/>
  <c r="G147" i="4"/>
  <c r="E146" i="4"/>
  <c r="F145" i="4"/>
  <c r="J145" i="4" s="1"/>
  <c r="K145" i="4" s="1"/>
  <c r="E148" i="3"/>
  <c r="F147" i="3"/>
  <c r="G146" i="3"/>
  <c r="H145" i="3"/>
  <c r="J145" i="3" s="1"/>
  <c r="K145" i="3" s="1"/>
  <c r="E148" i="2"/>
  <c r="F147" i="2"/>
  <c r="H145" i="2"/>
  <c r="J145" i="2" s="1"/>
  <c r="K145" i="2" s="1"/>
  <c r="G146" i="2"/>
  <c r="F147" i="1"/>
  <c r="E148" i="1"/>
  <c r="G147" i="1"/>
  <c r="H146" i="1"/>
  <c r="J146" i="1" s="1"/>
  <c r="K146" i="1" s="1"/>
  <c r="E150" i="8" l="1"/>
  <c r="F150" i="8" s="1"/>
  <c r="J150" i="8" s="1"/>
  <c r="K150" i="8" s="1"/>
  <c r="F149" i="8"/>
  <c r="J149" i="8" s="1"/>
  <c r="K149" i="8" s="1"/>
  <c r="H147" i="5"/>
  <c r="J147" i="5" s="1"/>
  <c r="K147" i="5" s="1"/>
  <c r="G148" i="5"/>
  <c r="E150" i="5"/>
  <c r="F150" i="5" s="1"/>
  <c r="F149" i="5"/>
  <c r="E147" i="4"/>
  <c r="F146" i="4"/>
  <c r="J146" i="4" s="1"/>
  <c r="K146" i="4" s="1"/>
  <c r="H147" i="4"/>
  <c r="G148" i="4"/>
  <c r="H146" i="3"/>
  <c r="J146" i="3" s="1"/>
  <c r="K146" i="3" s="1"/>
  <c r="G147" i="3"/>
  <c r="F148" i="3"/>
  <c r="E149" i="3"/>
  <c r="G147" i="2"/>
  <c r="H146" i="2"/>
  <c r="J146" i="2" s="1"/>
  <c r="K146" i="2" s="1"/>
  <c r="F148" i="2"/>
  <c r="E149" i="2"/>
  <c r="H147" i="1"/>
  <c r="J147" i="1" s="1"/>
  <c r="K147" i="1" s="1"/>
  <c r="G148" i="1"/>
  <c r="F148" i="1"/>
  <c r="E149" i="1"/>
  <c r="H148" i="5" l="1"/>
  <c r="J148" i="5" s="1"/>
  <c r="K148" i="5" s="1"/>
  <c r="G149" i="5"/>
  <c r="H148" i="4"/>
  <c r="G149" i="4"/>
  <c r="F147" i="4"/>
  <c r="J147" i="4" s="1"/>
  <c r="K147" i="4" s="1"/>
  <c r="E148" i="4"/>
  <c r="E150" i="3"/>
  <c r="F150" i="3" s="1"/>
  <c r="F149" i="3"/>
  <c r="H147" i="3"/>
  <c r="J147" i="3" s="1"/>
  <c r="K147" i="3" s="1"/>
  <c r="G148" i="3"/>
  <c r="H147" i="2"/>
  <c r="J147" i="2" s="1"/>
  <c r="K147" i="2" s="1"/>
  <c r="G148" i="2"/>
  <c r="F149" i="2"/>
  <c r="E150" i="2"/>
  <c r="F150" i="2" s="1"/>
  <c r="H148" i="1"/>
  <c r="J148" i="1" s="1"/>
  <c r="K148" i="1" s="1"/>
  <c r="G149" i="1"/>
  <c r="F149" i="1"/>
  <c r="E150" i="1"/>
  <c r="F150" i="1" s="1"/>
  <c r="G150" i="5" l="1"/>
  <c r="H150" i="5" s="1"/>
  <c r="J150" i="5" s="1"/>
  <c r="K150" i="5" s="1"/>
  <c r="H149" i="5"/>
  <c r="J149" i="5" s="1"/>
  <c r="K149" i="5" s="1"/>
  <c r="G150" i="4"/>
  <c r="H150" i="4" s="1"/>
  <c r="H149" i="4"/>
  <c r="F148" i="4"/>
  <c r="J148" i="4" s="1"/>
  <c r="K148" i="4" s="1"/>
  <c r="E149" i="4"/>
  <c r="H148" i="3"/>
  <c r="J148" i="3" s="1"/>
  <c r="K148" i="3" s="1"/>
  <c r="G149" i="3"/>
  <c r="H148" i="2"/>
  <c r="J148" i="2" s="1"/>
  <c r="K148" i="2" s="1"/>
  <c r="G149" i="2"/>
  <c r="G150" i="1"/>
  <c r="H150" i="1" s="1"/>
  <c r="J150" i="1" s="1"/>
  <c r="K150" i="1" s="1"/>
  <c r="H149" i="1"/>
  <c r="J149" i="1" s="1"/>
  <c r="K149" i="1" s="1"/>
  <c r="E150" i="4" l="1"/>
  <c r="F150" i="4" s="1"/>
  <c r="J150" i="4" s="1"/>
  <c r="K150" i="4" s="1"/>
  <c r="F149" i="4"/>
  <c r="J149" i="4" s="1"/>
  <c r="K149" i="4" s="1"/>
  <c r="H149" i="3"/>
  <c r="J149" i="3" s="1"/>
  <c r="K149" i="3" s="1"/>
  <c r="G150" i="3"/>
  <c r="H150" i="3" s="1"/>
  <c r="J150" i="3" s="1"/>
  <c r="K150" i="3" s="1"/>
  <c r="G150" i="2"/>
  <c r="H150" i="2" s="1"/>
  <c r="J150" i="2" s="1"/>
  <c r="K150" i="2" s="1"/>
  <c r="H149" i="2"/>
  <c r="J149" i="2" s="1"/>
  <c r="K1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<sst xmlns="http://schemas.openxmlformats.org/spreadsheetml/2006/main" count="207" uniqueCount="51">
  <si>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</si>
  <si>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</si>
  <si>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</si>
  <si>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</si>
  <si>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</si>
  <si>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</si>
  <si>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</si>
  <si>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</si>
  <si>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</si>
  <si>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</si>
  <si>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</si>
  <si>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</si>
  <si>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</si>
  <si>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</si>
  <si>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</si>
  <si>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</si>
  <si>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</si>
  <si>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</si>
  <si>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</si>
  <si>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</si>
  <si>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</si>
  <si>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</si>
  <si>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</si>
  <si>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</si>
  <si>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</si>
  <si>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</si>
  <si>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</si>
  <si>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</si>
  <si>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</si>
  <si>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</si>
  <si>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</si>
  <si>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</si>
  <si>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</si>
  <si>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</si>
  <si>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</si>
  <si>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</si>
  <si>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</si>
  <si>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</si>
  <si>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</si>
  <si>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</si>
  <si>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</si>
  <si>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</si>
  <si>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</si>
  <si>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</si>
  <si>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</si>
  <si>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</si>
  <si>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</si>
  <si>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Dennis Decooman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</si>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</sst>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270.77093486614149</c:v>
                </c:pt>
                <c:pt idx="4">
                  <c:v>271.50443501620424</c:v>
                </c:pt>
                <c:pt idx="5">
                  <c:v>273.75370460339946</c:v>
                </c:pt>
                <c:pt idx="6">
                  <c:v>274.85701673515848</c:v>
                </c:pt>
                <c:pt idx="7">
                  <c:v>275.66084297758249</c:v>
                </c:pt>
                <c:pt idx="8">
                  <c:v>279.25404608567897</c:v>
                </c:pt>
                <c:pt idx="9">
                  <c:v>280.27661177300638</c:v>
                </c:pt>
                <c:pt idx="10">
                  <c:v>282.67241796463753</c:v>
                </c:pt>
                <c:pt idx="11">
                  <c:v>283.7760770401909</c:v>
                </c:pt>
                <c:pt idx="12">
                  <c:v>286.22988038047635</c:v>
                </c:pt>
                <c:pt idx="13">
                  <c:v>287.32355527272074</c:v>
                </c:pt>
                <c:pt idx="14">
                  <c:v>287.96970903497362</c:v>
                </c:pt>
                <c:pt idx="15">
                  <c:v>291.16113529768097</c:v>
                </c:pt>
                <c:pt idx="16">
                  <c:v>291.79412497610673</c:v>
                </c:pt>
                <c:pt idx="17">
                  <c:v>293.76089907485164</c:v>
                </c:pt>
                <c:pt idx="18">
                  <c:v>294.38442084889533</c:v>
                </c:pt>
                <c:pt idx="19">
                  <c:v>296.30636235225887</c:v>
                </c:pt>
                <c:pt idx="20">
                  <c:v>296.86597616701175</c:v>
                </c:pt>
                <c:pt idx="21">
                  <c:v>296.9740715671598</c:v>
                </c:pt>
                <c:pt idx="22">
                  <c:v>298.38135311207856</c:v>
                </c:pt>
                <c:pt idx="23">
                  <c:v>298.21371145250157</c:v>
                </c:pt>
                <c:pt idx="24">
                  <c:v>299.45304671257935</c:v>
                </c:pt>
                <c:pt idx="25">
                  <c:v>299.4373643695443</c:v>
                </c:pt>
                <c:pt idx="26">
                  <c:v>299.05862158109068</c:v>
                </c:pt>
                <c:pt idx="27">
                  <c:v>298.3967310278731</c:v>
                </c:pt>
                <c:pt idx="28">
                  <c:v>297.51842692778575</c:v>
                </c:pt>
                <c:pt idx="29">
                  <c:v>298.05514432401378</c:v>
                </c:pt>
                <c:pt idx="30">
                  <c:v>297.24769498737891</c:v>
                </c:pt>
                <c:pt idx="31">
                  <c:v>297.87760111363423</c:v>
                </c:pt>
                <c:pt idx="32">
                  <c:v>297.43970419441223</c:v>
                </c:pt>
                <c:pt idx="33">
                  <c:v>298.24727263241454</c:v>
                </c:pt>
                <c:pt idx="34">
                  <c:v>297.98705287141553</c:v>
                </c:pt>
                <c:pt idx="35">
                  <c:v>297.43198185761173</c:v>
                </c:pt>
                <c:pt idx="36">
                  <c:v>299.63408516942451</c:v>
                </c:pt>
                <c:pt idx="37">
                  <c:v>299.33827098918766</c:v>
                </c:pt>
                <c:pt idx="38">
                  <c:v>300.3853097919548</c:v>
                </c:pt>
                <c:pt idx="39">
                  <c:v>300.23429264616811</c:v>
                </c:pt>
                <c:pt idx="40">
                  <c:v>301.36158493480508</c:v>
                </c:pt>
                <c:pt idx="41">
                  <c:v>301.27109681112154</c:v>
                </c:pt>
                <c:pt idx="42">
                  <c:v>300.81100537671824</c:v>
                </c:pt>
                <c:pt idx="43">
                  <c:v>302.89619515675685</c:v>
                </c:pt>
                <c:pt idx="44">
                  <c:v>302.553374570622</c:v>
                </c:pt>
                <c:pt idx="45">
                  <c:v>303.48936675690038</c:v>
                </c:pt>
                <c:pt idx="46">
                  <c:v>303.22584900974988</c:v>
                </c:pt>
                <c:pt idx="47">
                  <c:v>304.19263489884548</c:v>
                </c:pt>
                <c:pt idx="48">
                  <c:v>303.95382898856502</c:v>
                </c:pt>
                <c:pt idx="49">
                  <c:v>303.34391682224663</c:v>
                </c:pt>
                <c:pt idx="50">
                  <c:v>305.49540407133674</c:v>
                </c:pt>
                <c:pt idx="51">
                  <c:v>305.05307927480862</c:v>
                </c:pt>
                <c:pt idx="52">
                  <c:v>305.87680835799961</c:v>
                </c:pt>
                <c:pt idx="53">
                  <c:v>305.49681364336658</c:v>
                </c:pt>
                <c:pt idx="54">
                  <c:v>306.38821916564984</c:v>
                </c:pt>
                <c:pt idx="55">
                  <c:v>306.04704805034703</c:v>
                </c:pt>
                <c:pt idx="56">
                  <c:v>305.33082493461887</c:v>
                </c:pt>
                <c:pt idx="57">
                  <c:v>307.35944960939787</c:v>
                </c:pt>
                <c:pt idx="58">
                  <c:v>306.80556852613836</c:v>
                </c:pt>
                <c:pt idx="59">
                  <c:v>305.91165531876487</c:v>
                </c:pt>
                <c:pt idx="60">
                  <c:v>304.75904316234545</c:v>
                </c:pt>
                <c:pt idx="61">
                  <c:v>303.41529769764986</c:v>
                </c:pt>
                <c:pt idx="62">
                  <c:v>301.93626137574927</c:v>
                </c:pt>
                <c:pt idx="63">
                  <c:v>300.36781458084045</c:v>
                </c:pt>
                <c:pt idx="64">
                  <c:v>299.18263816345922</c:v>
                </c:pt>
                <c:pt idx="65">
                  <c:v>297.63630704238994</c:v>
                </c:pt>
                <c:pt idx="66">
                  <c:v>296.06628291321579</c:v>
                </c:pt>
                <c:pt idx="67">
                  <c:v>294.49637867190324</c:v>
                </c:pt>
                <c:pt idx="68">
                  <c:v>292.94546332008554</c:v>
                </c:pt>
                <c:pt idx="69">
                  <c:v>291.42826099847804</c:v>
                </c:pt>
                <c:pt idx="70">
                  <c:v>289.95603406169113</c:v>
                </c:pt>
                <c:pt idx="71">
                  <c:v>288.94888621767234</c:v>
                </c:pt>
                <c:pt idx="72">
                  <c:v>287.67998036012517</c:v>
                </c:pt>
                <c:pt idx="73">
                  <c:v>286.44962583661891</c:v>
                </c:pt>
                <c:pt idx="74">
                  <c:v>285.26462856535943</c:v>
                </c:pt>
                <c:pt idx="75">
                  <c:v>284.12983599490718</c:v>
                </c:pt>
                <c:pt idx="76">
                  <c:v>283.04848525222337</c:v>
                </c:pt>
                <c:pt idx="77">
                  <c:v>282.02249841165747</c:v>
                </c:pt>
                <c:pt idx="78">
                  <c:v>281.42916218215044</c:v>
                </c:pt>
                <c:pt idx="79">
                  <c:v>280.59845523256632</c:v>
                </c:pt>
                <c:pt idx="80">
                  <c:v>279.8005764194657</c:v>
                </c:pt>
                <c:pt idx="81">
                  <c:v>279.03831466190877</c:v>
                </c:pt>
                <c:pt idx="82">
                  <c:v>278.31345137561641</c:v>
                </c:pt>
                <c:pt idx="83">
                  <c:v>277.62694814444421</c:v>
                </c:pt>
                <c:pt idx="84">
                  <c:v>276.97910530669429</c:v>
                </c:pt>
                <c:pt idx="85">
                  <c:v>276.36969558439984</c:v>
                </c:pt>
                <c:pt idx="86">
                  <c:v>275.79807632726624</c:v>
                </c:pt>
                <c:pt idx="87">
                  <c:v>275.26328345901101</c:v>
                </c:pt>
                <c:pt idx="88">
                  <c:v>274.76410979318541</c:v>
                </c:pt>
                <c:pt idx="89">
                  <c:v>274.2991700201124</c:v>
                </c:pt>
                <c:pt idx="90">
                  <c:v>273.86695434927685</c:v>
                </c:pt>
                <c:pt idx="91">
                  <c:v>273.46587251618007</c:v>
                </c:pt>
                <c:pt idx="92">
                  <c:v>273.09428962392377</c:v>
                </c:pt>
                <c:pt idx="93">
                  <c:v>272.7505550828987</c:v>
                </c:pt>
                <c:pt idx="94">
                  <c:v>272.43302573280062</c:v>
                </c:pt>
                <c:pt idx="95">
                  <c:v>272.14008407617689</c:v>
                </c:pt>
                <c:pt idx="96">
                  <c:v>271.87015241868193</c:v>
                </c:pt>
                <c:pt idx="97">
                  <c:v>271.62170359543961</c:v>
                </c:pt>
                <c:pt idx="98">
                  <c:v>271.39326886298574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105.32608713481633</c:v>
                </c:pt>
                <c:pt idx="4">
                  <c:v>94.229784968052954</c:v>
                </c:pt>
                <c:pt idx="5">
                  <c:v>185.29977813824382</c:v>
                </c:pt>
                <c:pt idx="6">
                  <c:v>165.77809661005483</c:v>
                </c:pt>
                <c:pt idx="7">
                  <c:v>276.01042892471463</c:v>
                </c:pt>
                <c:pt idx="8">
                  <c:v>246.9322090473695</c:v>
                </c:pt>
                <c:pt idx="9">
                  <c:v>220.91743454246668</c:v>
                </c:pt>
                <c:pt idx="10">
                  <c:v>300.01102159677646</c:v>
                </c:pt>
                <c:pt idx="11">
                  <c:v>268.4042939611424</c:v>
                </c:pt>
                <c:pt idx="12">
                  <c:v>344.62729793765538</c:v>
                </c:pt>
                <c:pt idx="13">
                  <c:v>308.32016134065429</c:v>
                </c:pt>
                <c:pt idx="14">
                  <c:v>398.1231709412865</c:v>
                </c:pt>
                <c:pt idx="15">
                  <c:v>356.18014310716694</c:v>
                </c:pt>
                <c:pt idx="16">
                  <c:v>318.65589245633566</c:v>
                </c:pt>
                <c:pt idx="17">
                  <c:v>388.54093446777671</c:v>
                </c:pt>
                <c:pt idx="18">
                  <c:v>347.60741334026579</c:v>
                </c:pt>
                <c:pt idx="19">
                  <c:v>414.07626446531157</c:v>
                </c:pt>
                <c:pt idx="20">
                  <c:v>370.45254810423057</c:v>
                </c:pt>
                <c:pt idx="21">
                  <c:v>401.16548289189103</c:v>
                </c:pt>
                <c:pt idx="22">
                  <c:v>358.90194174898164</c:v>
                </c:pt>
                <c:pt idx="23">
                  <c:v>321.09094447166643</c:v>
                </c:pt>
                <c:pt idx="24">
                  <c:v>389.78442658738606</c:v>
                </c:pt>
                <c:pt idx="25">
                  <c:v>348.71990121698974</c:v>
                </c:pt>
                <c:pt idx="26">
                  <c:v>311.98160113645349</c:v>
                </c:pt>
                <c:pt idx="27">
                  <c:v>279.11375034228496</c:v>
                </c:pt>
                <c:pt idx="28">
                  <c:v>315.98635340168636</c:v>
                </c:pt>
                <c:pt idx="29">
                  <c:v>282.69659439420718</c:v>
                </c:pt>
                <c:pt idx="30">
                  <c:v>252.91397435917361</c:v>
                </c:pt>
                <c:pt idx="31">
                  <c:v>322.00740499115517</c:v>
                </c:pt>
                <c:pt idx="32">
                  <c:v>288.08331682918168</c:v>
                </c:pt>
                <c:pt idx="33">
                  <c:v>346.75822772910203</c:v>
                </c:pt>
                <c:pt idx="34">
                  <c:v>310.22659365474021</c:v>
                </c:pt>
                <c:pt idx="35">
                  <c:v>403.04444309090815</c:v>
                </c:pt>
                <c:pt idx="36">
                  <c:v>360.58294994299428</c:v>
                </c:pt>
                <c:pt idx="37">
                  <c:v>322.59485527819425</c:v>
                </c:pt>
                <c:pt idx="38">
                  <c:v>386.53888727061764</c:v>
                </c:pt>
                <c:pt idx="39">
                  <c:v>345.81628559579053</c:v>
                </c:pt>
                <c:pt idx="40">
                  <c:v>405.90394138952763</c:v>
                </c:pt>
                <c:pt idx="41">
                  <c:v>363.14119469626741</c:v>
                </c:pt>
                <c:pt idx="42">
                  <c:v>444.01238534690407</c:v>
                </c:pt>
                <c:pt idx="43">
                  <c:v>397.23484212261002</c:v>
                </c:pt>
                <c:pt idx="44">
                  <c:v>355.38540140696819</c:v>
                </c:pt>
                <c:pt idx="45">
                  <c:v>413.78716509922731</c:v>
                </c:pt>
                <c:pt idx="46">
                  <c:v>370.19390590226925</c:v>
                </c:pt>
                <c:pt idx="47">
                  <c:v>425.61076938927721</c:v>
                </c:pt>
                <c:pt idx="48">
                  <c:v>380.77187115386619</c:v>
                </c:pt>
                <c:pt idx="49">
                  <c:v>468.84892428322081</c:v>
                </c:pt>
                <c:pt idx="50">
                  <c:v>419.45480478318234</c:v>
                </c:pt>
                <c:pt idx="51">
                  <c:v>375.26444904332317</c:v>
                </c:pt>
                <c:pt idx="52">
                  <c:v>431.37402915537524</c:v>
                </c:pt>
                <c:pt idx="53">
                  <c:v>385.92796062085</c:v>
                </c:pt>
                <c:pt idx="54">
                  <c:v>442.31912710869284</c:v>
                </c:pt>
                <c:pt idx="55">
                  <c:v>395.71997183717167</c:v>
                </c:pt>
                <c:pt idx="56">
                  <c:v>481.60381316388094</c:v>
                </c:pt>
                <c:pt idx="57">
                  <c:v>430.86594203522515</c:v>
                </c:pt>
                <c:pt idx="58">
                  <c:v>385.473401438228</c:v>
                </c:pt>
                <c:pt idx="59">
                  <c:v>344.86305070779855</c:v>
                </c:pt>
                <c:pt idx="60">
                  <c:v>308.53107711129127</c:v>
                </c:pt>
                <c:pt idx="61">
                  <c:v>276.02674553879348</c:v>
                </c:pt>
                <c:pt idx="62">
                  <c:v>246.94680667534453</c:v>
                </c:pt>
                <c:pt idx="63">
                  <c:v>239.23516889051152</c:v>
                </c:pt>
                <c:pt idx="64">
                  <c:v>214.0312921004444</c:v>
                </c:pt>
                <c:pt idx="65">
                  <c:v>191.4826913226579</c:v>
                </c:pt>
                <c:pt idx="66">
                  <c:v>171.30962821530414</c:v>
                </c:pt>
                <c:pt idx="67">
                  <c:v>153.26183539907836</c:v>
                </c:pt>
                <c:pt idx="68">
                  <c:v>137.1154116356652</c:v>
                </c:pt>
                <c:pt idx="69">
                  <c:v>122.67004410499814</c:v>
                </c:pt>
                <c:pt idx="70">
                  <c:v>127.06175605790813</c:v>
                </c:pt>
                <c:pt idx="71">
                  <c:v>113.67556012666228</c:v>
                </c:pt>
                <c:pt idx="72">
                  <c:v>101.69962521390916</c:v>
                </c:pt>
                <c:pt idx="73">
                  <c:v>90.985377658356583</c:v>
                </c:pt>
                <c:pt idx="74">
                  <c:v>81.399896314480898</c:v>
                </c:pt>
                <c:pt idx="75">
                  <c:v>72.824263530434209</c:v>
                </c:pt>
                <c:pt idx="76">
                  <c:v>65.152089853542833</c:v>
                </c:pt>
                <c:pt idx="77">
                  <c:v>74.119264091887175</c:v>
                </c:pt>
                <c:pt idx="78">
                  <c:v>66.310659660498899</c:v>
                </c:pt>
                <c:pt idx="79">
                  <c:v>59.324706450934762</c:v>
                </c:pt>
                <c:pt idx="80">
                  <c:v>53.074736603564368</c:v>
                </c:pt>
                <c:pt idx="81">
                  <c:v>47.483212881424208</c:v>
                </c:pt>
                <c:pt idx="82">
                  <c:v>42.480766741878334</c:v>
                </c:pt>
                <c:pt idx="83">
                  <c:v>38.005337749246024</c:v>
                </c:pt>
                <c:pt idx="84">
                  <c:v>34.001403651934147</c:v>
                </c:pt>
                <c:pt idx="85">
                  <c:v>30.419291572397515</c:v>
                </c:pt>
                <c:pt idx="86">
                  <c:v>27.214561764537557</c:v>
                </c:pt>
                <c:pt idx="87">
                  <c:v>24.347456293422681</c:v>
                </c:pt>
                <c:pt idx="88">
                  <c:v>21.782405797641214</c:v>
                </c:pt>
                <c:pt idx="89">
                  <c:v>19.487588215171769</c:v>
                </c:pt>
                <c:pt idx="90">
                  <c:v>17.434533998316471</c:v>
                </c:pt>
                <c:pt idx="91">
                  <c:v>15.597772919986435</c:v>
                </c:pt>
                <c:pt idx="92">
                  <c:v>13.95451808961197</c:v>
                </c:pt>
                <c:pt idx="93">
                  <c:v>12.48438325857337</c:v>
                </c:pt>
                <c:pt idx="94">
                  <c:v>11.169129908038336</c:v>
                </c:pt>
                <c:pt idx="95">
                  <c:v>9.9924409815733224</c:v>
                </c:pt>
                <c:pt idx="96">
                  <c:v>8.939718455451537</c:v>
                </c:pt>
                <c:pt idx="97">
                  <c:v>7.997902235311229</c:v>
                </c:pt>
                <c:pt idx="98">
                  <c:v>7.1553081323930199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103.5551522686749</c:v>
                </c:pt>
                <c:pt idx="4">
                  <c:v>91.725349951848727</c:v>
                </c:pt>
                <c:pt idx="5">
                  <c:v>180.54607353484437</c:v>
                </c:pt>
                <c:pt idx="6">
                  <c:v>159.92107987489635</c:v>
                </c:pt>
                <c:pt idx="7">
                  <c:v>267.20250418269603</c:v>
                </c:pt>
                <c:pt idx="8">
                  <c:v>236.67816296169056</c:v>
                </c:pt>
                <c:pt idx="9">
                  <c:v>209.6408227694603</c:v>
                </c:pt>
                <c:pt idx="10">
                  <c:v>286.33860363213893</c:v>
                </c:pt>
                <c:pt idx="11">
                  <c:v>253.62821692095153</c:v>
                </c:pt>
                <c:pt idx="12">
                  <c:v>327.39741755717904</c:v>
                </c:pt>
                <c:pt idx="13">
                  <c:v>289.99660606793356</c:v>
                </c:pt>
                <c:pt idx="14">
                  <c:v>377.09738074044697</c:v>
                </c:pt>
                <c:pt idx="15">
                  <c:v>334.01900780948597</c:v>
                </c:pt>
                <c:pt idx="16">
                  <c:v>295.86176748022893</c:v>
                </c:pt>
                <c:pt idx="17">
                  <c:v>363.78003539292502</c:v>
                </c:pt>
                <c:pt idx="18">
                  <c:v>322.22299249137046</c:v>
                </c:pt>
                <c:pt idx="19">
                  <c:v>386.76990211305275</c:v>
                </c:pt>
                <c:pt idx="20">
                  <c:v>342.58657193721882</c:v>
                </c:pt>
                <c:pt idx="21">
                  <c:v>372.01880123511182</c:v>
                </c:pt>
                <c:pt idx="22">
                  <c:v>329.52058863690314</c:v>
                </c:pt>
                <c:pt idx="23">
                  <c:v>291.87723301916492</c:v>
                </c:pt>
                <c:pt idx="24">
                  <c:v>359.33137987480671</c:v>
                </c:pt>
                <c:pt idx="25">
                  <c:v>318.28253684744539</c:v>
                </c:pt>
                <c:pt idx="26">
                  <c:v>281.92297955536282</c:v>
                </c:pt>
                <c:pt idx="27">
                  <c:v>249.71701931441183</c:v>
                </c:pt>
                <c:pt idx="28">
                  <c:v>286.35354345832064</c:v>
                </c:pt>
                <c:pt idx="29">
                  <c:v>253.6414500701934</c:v>
                </c:pt>
                <c:pt idx="30">
                  <c:v>224.6662793717947</c:v>
                </c:pt>
                <c:pt idx="31">
                  <c:v>293.129803877521</c:v>
                </c:pt>
                <c:pt idx="32">
                  <c:v>259.64361263476951</c:v>
                </c:pt>
                <c:pt idx="33">
                  <c:v>317.5109550966875</c:v>
                </c:pt>
                <c:pt idx="34">
                  <c:v>281.23954078332468</c:v>
                </c:pt>
                <c:pt idx="35">
                  <c:v>372.50231207010819</c:v>
                </c:pt>
                <c:pt idx="36">
                  <c:v>329.94886477356971</c:v>
                </c:pt>
                <c:pt idx="37">
                  <c:v>292.25658428900658</c:v>
                </c:pt>
                <c:pt idx="38">
                  <c:v>355.15357747866278</c:v>
                </c:pt>
                <c:pt idx="39">
                  <c:v>314.58199294962242</c:v>
                </c:pt>
                <c:pt idx="40">
                  <c:v>373.54235645472255</c:v>
                </c:pt>
                <c:pt idx="41">
                  <c:v>330.87009788514581</c:v>
                </c:pt>
                <c:pt idx="42">
                  <c:v>410.19836862323012</c:v>
                </c:pt>
                <c:pt idx="43">
                  <c:v>363.33864696585312</c:v>
                </c:pt>
                <c:pt idx="44">
                  <c:v>321.83202683634619</c:v>
                </c:pt>
                <c:pt idx="45">
                  <c:v>379.29779834232693</c:v>
                </c:pt>
                <c:pt idx="46">
                  <c:v>335.96805689251943</c:v>
                </c:pt>
                <c:pt idx="47">
                  <c:v>390.41813449043178</c:v>
                </c:pt>
                <c:pt idx="48">
                  <c:v>345.81804216530116</c:v>
                </c:pt>
                <c:pt idx="49">
                  <c:v>432.34960754310384</c:v>
                </c:pt>
                <c:pt idx="50">
                  <c:v>382.9594007118456</c:v>
                </c:pt>
                <c:pt idx="51">
                  <c:v>339.21136976851449</c:v>
                </c:pt>
                <c:pt idx="52">
                  <c:v>394.49722079737558</c:v>
                </c:pt>
                <c:pt idx="53">
                  <c:v>349.43114697748337</c:v>
                </c:pt>
                <c:pt idx="54">
                  <c:v>404.93090794304294</c:v>
                </c:pt>
                <c:pt idx="55">
                  <c:v>358.67292378682464</c:v>
                </c:pt>
                <c:pt idx="56">
                  <c:v>443.12798600318456</c:v>
                </c:pt>
                <c:pt idx="57">
                  <c:v>392.50649242582722</c:v>
                </c:pt>
                <c:pt idx="58">
                  <c:v>347.66783291208958</c:v>
                </c:pt>
                <c:pt idx="59">
                  <c:v>307.95139538903362</c:v>
                </c:pt>
                <c:pt idx="60">
                  <c:v>272.77203394894588</c:v>
                </c:pt>
                <c:pt idx="61">
                  <c:v>241.61144784114353</c:v>
                </c:pt>
                <c:pt idx="62">
                  <c:v>214.01054529959526</c:v>
                </c:pt>
                <c:pt idx="63">
                  <c:v>207.55958263260564</c:v>
                </c:pt>
                <c:pt idx="64">
                  <c:v>183.84865393698516</c:v>
                </c:pt>
                <c:pt idx="65">
                  <c:v>162.84638428026793</c:v>
                </c:pt>
                <c:pt idx="66">
                  <c:v>144.24334530208839</c:v>
                </c:pt>
                <c:pt idx="67">
                  <c:v>127.76545672717509</c:v>
                </c:pt>
                <c:pt idx="68">
                  <c:v>113.16994831557966</c:v>
                </c:pt>
                <c:pt idx="69">
                  <c:v>100.24178310652015</c:v>
                </c:pt>
                <c:pt idx="70">
                  <c:v>105.81458662601996</c:v>
                </c:pt>
                <c:pt idx="71">
                  <c:v>93.726673908989937</c:v>
                </c:pt>
                <c:pt idx="72">
                  <c:v>83.019644853783973</c:v>
                </c:pt>
                <c:pt idx="73">
                  <c:v>73.535751821737662</c:v>
                </c:pt>
                <c:pt idx="74">
                  <c:v>65.135267749121482</c:v>
                </c:pt>
                <c:pt idx="75">
                  <c:v>57.694427535527062</c:v>
                </c:pt>
                <c:pt idx="76">
                  <c:v>51.10360460131951</c:v>
                </c:pt>
                <c:pt idx="77">
                  <c:v>60.830584770335271</c:v>
                </c:pt>
                <c:pt idx="78">
                  <c:v>53.881497478348507</c:v>
                </c:pt>
                <c:pt idx="79">
                  <c:v>47.726251218368411</c:v>
                </c:pt>
                <c:pt idx="80">
                  <c:v>42.274160184098648</c:v>
                </c:pt>
                <c:pt idx="81">
                  <c:v>37.444898219515466</c:v>
                </c:pt>
                <c:pt idx="82">
                  <c:v>33.167315366261917</c:v>
                </c:pt>
                <c:pt idx="83">
                  <c:v>29.378389604801775</c:v>
                </c:pt>
                <c:pt idx="84">
                  <c:v>26.022298345239829</c:v>
                </c:pt>
                <c:pt idx="85">
                  <c:v>23.049595987997677</c:v>
                </c:pt>
                <c:pt idx="86">
                  <c:v>20.416485437271319</c:v>
                </c:pt>
                <c:pt idx="87">
                  <c:v>18.084172834411671</c:v>
                </c:pt>
                <c:pt idx="88">
                  <c:v>16.018296004455799</c:v>
                </c:pt>
                <c:pt idx="89">
                  <c:v>14.188418195059347</c:v>
                </c:pt>
                <c:pt idx="90">
                  <c:v>12.567579649039608</c:v>
                </c:pt>
                <c:pt idx="91">
                  <c:v>11.13190040380635</c:v>
                </c:pt>
                <c:pt idx="92">
                  <c:v>9.8602284656881931</c:v>
                </c:pt>
                <c:pt idx="93">
                  <c:v>8.7338281756746348</c:v>
                </c:pt>
                <c:pt idx="94">
                  <c:v>7.7361041752377071</c:v>
                </c:pt>
                <c:pt idx="95">
                  <c:v>6.8523569053964639</c:v>
                </c:pt>
                <c:pt idx="96">
                  <c:v>6.0695660367696407</c:v>
                </c:pt>
                <c:pt idx="97">
                  <c:v>5.3761986398716424</c:v>
                </c:pt>
                <c:pt idx="98">
                  <c:v>4.7620392694072731</c:v>
                </c:pt>
                <c:pt idx="99">
                  <c:v>4.2180394591815853</c:v>
                </c:pt>
                <c:pt idx="100">
                  <c:v>3.7361844102195771</c:v>
                </c:pt>
                <c:pt idx="101">
                  <c:v>3.309374907999616</c:v>
                </c:pt>
                <c:pt idx="102">
                  <c:v>2.9313227290763777</c:v>
                </c:pt>
                <c:pt idx="103">
                  <c:v>2.5964579961095113</c:v>
                </c:pt>
                <c:pt idx="104">
                  <c:v>2.2998471163511942</c:v>
                </c:pt>
                <c:pt idx="105">
                  <c:v>2.0371200945727974</c:v>
                </c:pt>
                <c:pt idx="106">
                  <c:v>1.8044061495253694</c:v>
                </c:pt>
                <c:pt idx="107">
                  <c:v>1.5982766853653554</c:v>
                </c:pt>
                <c:pt idx="108">
                  <c:v>1.4156947778383482</c:v>
                </c:pt>
                <c:pt idx="109">
                  <c:v>1.2539704309961985</c:v>
                </c:pt>
                <c:pt idx="110">
                  <c:v>1.1107209452406004</c:v>
                </c:pt>
                <c:pt idx="111">
                  <c:v>0.9838358127919149</c:v>
                </c:pt>
                <c:pt idx="112">
                  <c:v>0.87144562338496068</c:v>
                </c:pt>
                <c:pt idx="113">
                  <c:v>0.77189452207654341</c:v>
                </c:pt>
                <c:pt idx="114">
                  <c:v>0.68371581338308196</c:v>
                </c:pt>
                <c:pt idx="115">
                  <c:v>0.60561035232186022</c:v>
                </c:pt>
                <c:pt idx="116">
                  <c:v>0.53642740398913669</c:v>
                </c:pt>
                <c:pt idx="117">
                  <c:v>0.47514768967752596</c:v>
                </c:pt>
                <c:pt idx="118">
                  <c:v>0.42086836974954872</c:v>
                </c:pt>
                <c:pt idx="119">
                  <c:v>0.37278974201865084</c:v>
                </c:pt>
                <c:pt idx="120">
                  <c:v>0.33020345966372366</c:v>
                </c:pt>
                <c:pt idx="121">
                  <c:v>0.29248209509058154</c:v>
                </c:pt>
                <c:pt idx="122">
                  <c:v>0.25906989598381264</c:v>
                </c:pt>
                <c:pt idx="123">
                  <c:v>0.22947459735707015</c:v>
                </c:pt>
                <c:pt idx="124">
                  <c:v>0.20326016896799046</c:v>
                </c:pt>
                <c:pt idx="125">
                  <c:v>0.18004039124473972</c:v>
                </c:pt>
                <c:pt idx="126">
                  <c:v>0.15947316507772666</c:v>
                </c:pt>
                <c:pt idx="127">
                  <c:v>0.14125547164212188</c:v>
                </c:pt>
                <c:pt idx="128">
                  <c:v>0.1251189079937883</c:v>
                </c:pt>
                <c:pt idx="129">
                  <c:v>0.11082573266414888</c:v>
                </c:pt>
                <c:pt idx="130">
                  <c:v>9.816536299337883E-2</c:v>
                </c:pt>
                <c:pt idx="131">
                  <c:v>8.6951272596812068E-2</c:v>
                </c:pt>
                <c:pt idx="132">
                  <c:v>7.7018243254650551E-2</c:v>
                </c:pt>
                <c:pt idx="133">
                  <c:v>6.8219930736815995E-2</c:v>
                </c:pt>
                <c:pt idx="134">
                  <c:v>6.0426708700018983E-2</c:v>
                </c:pt>
                <c:pt idx="135">
                  <c:v>5.3523758890983736E-2</c:v>
                </c:pt>
                <c:pt idx="136">
                  <c:v>4.7409379518617747E-2</c:v>
                </c:pt>
                <c:pt idx="137">
                  <c:v>4.1993486872218842E-2</c:v>
                </c:pt>
                <c:pt idx="138">
                  <c:v>3.7196288109923585E-2</c:v>
                </c:pt>
                <c:pt idx="139">
                  <c:v>3.294710566346782E-2</c:v>
                </c:pt>
                <c:pt idx="140">
                  <c:v>2.9183335939107043E-2</c:v>
                </c:pt>
                <c:pt idx="141">
                  <c:v>2.5849526973142179E-2</c:v>
                </c:pt>
                <c:pt idx="142">
                  <c:v>2.2896561453065012E-2</c:v>
                </c:pt>
                <c:pt idx="143">
                  <c:v>2.0280933067699233E-2</c:v>
                </c:pt>
                <c:pt idx="144">
                  <c:v>1.796410552473747E-2</c:v>
                </c:pt>
                <c:pt idx="145">
                  <c:v>1.5911944792021002E-2</c:v>
                </c:pt>
                <c:pt idx="146">
                  <c:v>1.4094216197721009E-2</c:v>
                </c:pt>
                <c:pt idx="147">
                  <c:v>1.248413898015233E-2</c:v>
                </c:pt>
                <c:pt idx="148">
                  <c:v>1.1057991724361367E-2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271.99334211356279</c:v>
                </c:pt>
                <c:pt idx="4">
                  <c:v>272.52403803445947</c:v>
                </c:pt>
                <c:pt idx="5">
                  <c:v>275.40506040176172</c:v>
                </c:pt>
                <c:pt idx="6">
                  <c:v>276.12747506214572</c:v>
                </c:pt>
                <c:pt idx="7">
                  <c:v>276.64258945064603</c:v>
                </c:pt>
                <c:pt idx="8">
                  <c:v>280.75928349938408</c:v>
                </c:pt>
                <c:pt idx="9">
                  <c:v>281.38093501366779</c:v>
                </c:pt>
                <c:pt idx="10">
                  <c:v>284.26434424170861</c:v>
                </c:pt>
                <c:pt idx="11">
                  <c:v>284.89076314262343</c:v>
                </c:pt>
                <c:pt idx="12">
                  <c:v>287.94058506500568</c:v>
                </c:pt>
                <c:pt idx="13">
                  <c:v>288.54248672153113</c:v>
                </c:pt>
                <c:pt idx="14">
                  <c:v>288.83694978729164</c:v>
                </c:pt>
                <c:pt idx="15">
                  <c:v>292.2150902116868</c:v>
                </c:pt>
                <c:pt idx="16">
                  <c:v>292.42676458300588</c:v>
                </c:pt>
                <c:pt idx="17">
                  <c:v>295.01752043026113</c:v>
                </c:pt>
                <c:pt idx="18">
                  <c:v>295.20719663000813</c:v>
                </c:pt>
                <c:pt idx="19">
                  <c:v>297.71319223393209</c:v>
                </c:pt>
                <c:pt idx="20">
                  <c:v>297.83201620192381</c:v>
                </c:pt>
                <c:pt idx="21">
                  <c:v>297.64283024824346</c:v>
                </c:pt>
                <c:pt idx="22">
                  <c:v>298.99659478981482</c:v>
                </c:pt>
                <c:pt idx="23">
                  <c:v>298.56386068920727</c:v>
                </c:pt>
                <c:pt idx="24">
                  <c:v>300.49788118349903</c:v>
                </c:pt>
                <c:pt idx="25">
                  <c:v>300.14667245129237</c:v>
                </c:pt>
                <c:pt idx="26">
                  <c:v>299.55348562808518</c:v>
                </c:pt>
                <c:pt idx="27">
                  <c:v>298.76998942921614</c:v>
                </c:pt>
                <c:pt idx="28">
                  <c:v>297.83995888149377</c:v>
                </c:pt>
                <c:pt idx="29">
                  <c:v>298.37333775823396</c:v>
                </c:pt>
                <c:pt idx="30">
                  <c:v>297.4316334327217</c:v>
                </c:pt>
                <c:pt idx="31">
                  <c:v>298.49117863599406</c:v>
                </c:pt>
                <c:pt idx="32">
                  <c:v>297.74582800466811</c:v>
                </c:pt>
                <c:pt idx="33">
                  <c:v>298.91309633624087</c:v>
                </c:pt>
                <c:pt idx="34">
                  <c:v>298.28105853346085</c:v>
                </c:pt>
                <c:pt idx="35">
                  <c:v>297.47866471294356</c:v>
                </c:pt>
                <c:pt idx="36">
                  <c:v>300.23244919477224</c:v>
                </c:pt>
                <c:pt idx="37">
                  <c:v>299.61715800479277</c:v>
                </c:pt>
                <c:pt idx="38">
                  <c:v>301.13160031936826</c:v>
                </c:pt>
                <c:pt idx="39">
                  <c:v>300.59677760747621</c:v>
                </c:pt>
                <c:pt idx="40">
                  <c:v>301.97736665257202</c:v>
                </c:pt>
                <c:pt idx="41">
                  <c:v>301.44374306818418</c:v>
                </c:pt>
                <c:pt idx="42">
                  <c:v>300.68981859805706</c:v>
                </c:pt>
                <c:pt idx="43">
                  <c:v>302.98383646954761</c:v>
                </c:pt>
                <c:pt idx="44">
                  <c:v>302.29032650248843</c:v>
                </c:pt>
                <c:pt idx="45">
                  <c:v>303.54043610098017</c:v>
                </c:pt>
                <c:pt idx="46">
                  <c:v>302.87622681006604</c:v>
                </c:pt>
                <c:pt idx="47">
                  <c:v>304.03543777340485</c:v>
                </c:pt>
                <c:pt idx="48">
                  <c:v>303.36050562786522</c:v>
                </c:pt>
                <c:pt idx="49">
                  <c:v>302.47303363937857</c:v>
                </c:pt>
                <c:pt idx="50">
                  <c:v>305.27234847351332</c:v>
                </c:pt>
                <c:pt idx="51">
                  <c:v>304.53114445876014</c:v>
                </c:pt>
                <c:pt idx="52">
                  <c:v>305.71934026752598</c:v>
                </c:pt>
                <c:pt idx="53">
                  <c:v>304.98401469024401</c:v>
                </c:pt>
                <c:pt idx="54">
                  <c:v>306.24037031359398</c:v>
                </c:pt>
                <c:pt idx="55">
                  <c:v>305.51281950837927</c:v>
                </c:pt>
                <c:pt idx="56">
                  <c:v>304.56137266313777</c:v>
                </c:pt>
                <c:pt idx="57">
                  <c:v>307.17634379167743</c:v>
                </c:pt>
                <c:pt idx="58">
                  <c:v>306.34381654882833</c:v>
                </c:pt>
                <c:pt idx="59">
                  <c:v>305.29903074481018</c:v>
                </c:pt>
                <c:pt idx="60">
                  <c:v>304.09250283652466</c:v>
                </c:pt>
                <c:pt idx="61">
                  <c:v>302.76679075680414</c:v>
                </c:pt>
                <c:pt idx="62">
                  <c:v>301.35757861709834</c:v>
                </c:pt>
                <c:pt idx="63">
                  <c:v>299.8946242011549</c:v>
                </c:pt>
                <c:pt idx="64">
                  <c:v>298.58891142576539</c:v>
                </c:pt>
                <c:pt idx="65">
                  <c:v>297.10897279451046</c:v>
                </c:pt>
                <c:pt idx="66">
                  <c:v>295.63075068762123</c:v>
                </c:pt>
                <c:pt idx="67">
                  <c:v>294.1685590349062</c:v>
                </c:pt>
                <c:pt idx="68">
                  <c:v>292.73384410278845</c:v>
                </c:pt>
                <c:pt idx="69">
                  <c:v>291.3356138482485</c:v>
                </c:pt>
                <c:pt idx="70">
                  <c:v>289.98081016393411</c:v>
                </c:pt>
                <c:pt idx="71">
                  <c:v>288.84025388461765</c:v>
                </c:pt>
                <c:pt idx="72">
                  <c:v>287.60501361139563</c:v>
                </c:pt>
                <c:pt idx="73">
                  <c:v>286.41929802390143</c:v>
                </c:pt>
                <c:pt idx="74">
                  <c:v>285.28547666498258</c:v>
                </c:pt>
                <c:pt idx="75">
                  <c:v>284.20495673423216</c:v>
                </c:pt>
                <c:pt idx="76">
                  <c:v>283.1783512762114</c:v>
                </c:pt>
                <c:pt idx="77">
                  <c:v>282.20562340350449</c:v>
                </c:pt>
                <c:pt idx="78">
                  <c:v>281.43112956685354</c:v>
                </c:pt>
                <c:pt idx="79">
                  <c:v>280.58030378721753</c:v>
                </c:pt>
                <c:pt idx="80">
                  <c:v>279.77581762471715</c:v>
                </c:pt>
                <c:pt idx="81">
                  <c:v>279.01686809531253</c:v>
                </c:pt>
                <c:pt idx="82">
                  <c:v>278.30235323216601</c:v>
                </c:pt>
                <c:pt idx="83">
                  <c:v>277.63093958094174</c:v>
                </c:pt>
                <c:pt idx="84">
                  <c:v>277.00111921401719</c:v>
                </c:pt>
                <c:pt idx="85">
                  <c:v>276.41125768254648</c:v>
                </c:pt>
                <c:pt idx="86">
                  <c:v>275.85963414651962</c:v>
                </c:pt>
                <c:pt idx="87">
                  <c:v>275.34447476572882</c:v>
                </c:pt>
                <c:pt idx="88">
                  <c:v>274.86398029634518</c:v>
                </c:pt>
                <c:pt idx="89">
                  <c:v>274.41634871640963</c:v>
                </c:pt>
                <c:pt idx="90">
                  <c:v>273.99979359695544</c:v>
                </c:pt>
                <c:pt idx="91">
                  <c:v>273.61255884197539</c:v>
                </c:pt>
                <c:pt idx="92">
                  <c:v>273.25293033846066</c:v>
                </c:pt>
                <c:pt idx="93">
                  <c:v>272.91924498591095</c:v>
                </c:pt>
                <c:pt idx="94">
                  <c:v>272.60989751183291</c:v>
                </c:pt>
                <c:pt idx="95">
                  <c:v>272.32334542473501</c:v>
                </c:pt>
                <c:pt idx="96">
                  <c:v>272.05811240804934</c:v>
                </c:pt>
                <c:pt idx="97">
                  <c:v>271.81279041642466</c:v>
                </c:pt>
                <c:pt idx="98">
                  <c:v>271.58604069920801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118.55030140467773</c:v>
                </c:pt>
                <c:pt idx="4">
                  <c:v>107.16514610659222</c:v>
                </c:pt>
                <c:pt idx="5">
                  <c:v>195.31707233236986</c:v>
                </c:pt>
                <c:pt idx="6">
                  <c:v>176.5595055061105</c:v>
                </c:pt>
                <c:pt idx="7">
                  <c:v>286.58770197082765</c:v>
                </c:pt>
                <c:pt idx="8">
                  <c:v>259.06482387774355</c:v>
                </c:pt>
                <c:pt idx="9">
                  <c:v>234.18514649884733</c:v>
                </c:pt>
                <c:pt idx="10">
                  <c:v>310.78621891333449</c:v>
                </c:pt>
                <c:pt idx="11">
                  <c:v>280.93940009543229</c:v>
                </c:pt>
                <c:pt idx="12">
                  <c:v>360.86456530846613</c:v>
                </c:pt>
                <c:pt idx="13">
                  <c:v>326.20839768230013</c:v>
                </c:pt>
                <c:pt idx="14">
                  <c:v>407.10002669048214</c:v>
                </c:pt>
                <c:pt idx="15">
                  <c:v>368.0035674591856</c:v>
                </c:pt>
                <c:pt idx="16">
                  <c:v>332.66179509649635</c:v>
                </c:pt>
                <c:pt idx="17">
                  <c:v>405.7114404624852</c:v>
                </c:pt>
                <c:pt idx="18">
                  <c:v>366.748336184008</c:v>
                </c:pt>
                <c:pt idx="19">
                  <c:v>434.96437399054145</c:v>
                </c:pt>
                <c:pt idx="20">
                  <c:v>393.19192053964315</c:v>
                </c:pt>
                <c:pt idx="21">
                  <c:v>415.67436801810715</c:v>
                </c:pt>
                <c:pt idx="22">
                  <c:v>375.7544591081753</c:v>
                </c:pt>
                <c:pt idx="23">
                  <c:v>339.66831828689266</c:v>
                </c:pt>
                <c:pt idx="24">
                  <c:v>409.13390642942863</c:v>
                </c:pt>
                <c:pt idx="25">
                  <c:v>369.84212051898271</c:v>
                </c:pt>
                <c:pt idx="26">
                  <c:v>334.32377996657539</c:v>
                </c:pt>
                <c:pt idx="27">
                  <c:v>302.21649631008489</c:v>
                </c:pt>
                <c:pt idx="28">
                  <c:v>326.10921456893027</c:v>
                </c:pt>
                <c:pt idx="29">
                  <c:v>294.79082897216904</c:v>
                </c:pt>
                <c:pt idx="30">
                  <c:v>266.48015132283251</c:v>
                </c:pt>
                <c:pt idx="31">
                  <c:v>324.23987737793902</c:v>
                </c:pt>
                <c:pt idx="32">
                  <c:v>293.10101637092362</c:v>
                </c:pt>
                <c:pt idx="33">
                  <c:v>346.38892097306268</c:v>
                </c:pt>
                <c:pt idx="34">
                  <c:v>313.12294347586015</c:v>
                </c:pt>
                <c:pt idx="35">
                  <c:v>407.06221005285232</c:v>
                </c:pt>
                <c:pt idx="36">
                  <c:v>367.96938259884502</c:v>
                </c:pt>
                <c:pt idx="37">
                  <c:v>332.63089323028743</c:v>
                </c:pt>
                <c:pt idx="38">
                  <c:v>392.42999769235831</c:v>
                </c:pt>
                <c:pt idx="39">
                  <c:v>354.74239661150142</c:v>
                </c:pt>
                <c:pt idx="40">
                  <c:v>404.91718646454751</c:v>
                </c:pt>
                <c:pt idx="41">
                  <c:v>366.03035955530089</c:v>
                </c:pt>
                <c:pt idx="42">
                  <c:v>439.16962966768989</c:v>
                </c:pt>
                <c:pt idx="43">
                  <c:v>396.99331820559127</c:v>
                </c:pt>
                <c:pt idx="44">
                  <c:v>358.86747182208643</c:v>
                </c:pt>
                <c:pt idx="45">
                  <c:v>409.23808932308032</c:v>
                </c:pt>
                <c:pt idx="46">
                  <c:v>369.93629805280341</c:v>
                </c:pt>
                <c:pt idx="47">
                  <c:v>414.93285761200025</c:v>
                </c:pt>
                <c:pt idx="48">
                  <c:v>375.08416076166372</c:v>
                </c:pt>
                <c:pt idx="49">
                  <c:v>468.5888003706844</c:v>
                </c:pt>
                <c:pt idx="50">
                  <c:v>423.58717490072729</c:v>
                </c:pt>
                <c:pt idx="51">
                  <c:v>382.90734776085463</c:v>
                </c:pt>
                <c:pt idx="52">
                  <c:v>430.92747265752979</c:v>
                </c:pt>
                <c:pt idx="53">
                  <c:v>389.54270905688753</c:v>
                </c:pt>
                <c:pt idx="54">
                  <c:v>439.61390732583078</c:v>
                </c:pt>
                <c:pt idx="55">
                  <c:v>397.3949289951247</c:v>
                </c:pt>
                <c:pt idx="56">
                  <c:v>484.99607217071139</c:v>
                </c:pt>
                <c:pt idx="57">
                  <c:v>438.41874984256106</c:v>
                </c:pt>
                <c:pt idx="58">
                  <c:v>396.3145502462105</c:v>
                </c:pt>
                <c:pt idx="59">
                  <c:v>358.25389035769854</c:v>
                </c:pt>
                <c:pt idx="60">
                  <c:v>323.8484428005255</c:v>
                </c:pt>
                <c:pt idx="61">
                  <c:v>292.74717379791741</c:v>
                </c:pt>
                <c:pt idx="62">
                  <c:v>264.6327616262634</c:v>
                </c:pt>
                <c:pt idx="63">
                  <c:v>245.48643982106614</c:v>
                </c:pt>
                <c:pt idx="64">
                  <c:v>221.91078283984584</c:v>
                </c:pt>
                <c:pt idx="65">
                  <c:v>200.59924929656893</c:v>
                </c:pt>
                <c:pt idx="66">
                  <c:v>181.33440071449104</c:v>
                </c:pt>
                <c:pt idx="67">
                  <c:v>163.91968064581403</c:v>
                </c:pt>
                <c:pt idx="68">
                  <c:v>148.17740923484033</c:v>
                </c:pt>
                <c:pt idx="69">
                  <c:v>133.94697037625079</c:v>
                </c:pt>
                <c:pt idx="70">
                  <c:v>126.65480034420209</c:v>
                </c:pt>
                <c:pt idx="71">
                  <c:v>114.49131738312158</c:v>
                </c:pt>
                <c:pt idx="72">
                  <c:v>103.49597267927585</c:v>
                </c:pt>
                <c:pt idx="73">
                  <c:v>93.556582330045771</c:v>
                </c:pt>
                <c:pt idx="74">
                  <c:v>84.571736181492113</c:v>
                </c:pt>
                <c:pt idx="75">
                  <c:v>76.449763155306172</c:v>
                </c:pt>
                <c:pt idx="76">
                  <c:v>69.10779594213237</c:v>
                </c:pt>
                <c:pt idx="77">
                  <c:v>67.346099468839284</c:v>
                </c:pt>
                <c:pt idx="78">
                  <c:v>60.87841619778861</c:v>
                </c:pt>
                <c:pt idx="79">
                  <c:v>55.031866551766711</c:v>
                </c:pt>
                <c:pt idx="80">
                  <c:v>49.746799035180373</c:v>
                </c:pt>
                <c:pt idx="81">
                  <c:v>44.969290872929243</c:v>
                </c:pt>
                <c:pt idx="82">
                  <c:v>40.650597844175145</c:v>
                </c:pt>
                <c:pt idx="83">
                  <c:v>36.746656952147241</c:v>
                </c:pt>
                <c:pt idx="84">
                  <c:v>33.21763685579544</c:v>
                </c:pt>
                <c:pt idx="85">
                  <c:v>30.027531476411585</c:v>
                </c:pt>
                <c:pt idx="86">
                  <c:v>27.143792632845834</c:v>
                </c:pt>
                <c:pt idx="87">
                  <c:v>24.536997957148909</c:v>
                </c:pt>
                <c:pt idx="88">
                  <c:v>22.180550702431727</c:v>
                </c:pt>
                <c:pt idx="89">
                  <c:v>20.050408380125653</c:v>
                </c:pt>
                <c:pt idx="90">
                  <c:v>18.124837457968905</c:v>
                </c:pt>
                <c:pt idx="91">
                  <c:v>16.384191615938246</c:v>
                </c:pt>
                <c:pt idx="92">
                  <c:v>14.810711297703582</c:v>
                </c:pt>
                <c:pt idx="93">
                  <c:v>13.388342512458035</c:v>
                </c:pt>
                <c:pt idx="94">
                  <c:v>12.102573038384975</c:v>
                </c:pt>
                <c:pt idx="95">
                  <c:v>10.940284356569791</c:v>
                </c:pt>
                <c:pt idx="96">
                  <c:v>9.8896178046596326</c:v>
                </c:pt>
                <c:pt idx="97">
                  <c:v>8.9398535846564027</c:v>
                </c:pt>
                <c:pt idx="98">
                  <c:v>8.0813013903770923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115.55695929111495</c:v>
                </c:pt>
                <c:pt idx="4">
                  <c:v>103.64110807213272</c:v>
                </c:pt>
                <c:pt idx="5">
                  <c:v>188.91201193060817</c:v>
                </c:pt>
                <c:pt idx="6">
                  <c:v>169.43203044396478</c:v>
                </c:pt>
                <c:pt idx="7">
                  <c:v>275.73881439090241</c:v>
                </c:pt>
                <c:pt idx="8">
                  <c:v>247.30554037835944</c:v>
                </c:pt>
                <c:pt idx="9">
                  <c:v>221.80421148517948</c:v>
                </c:pt>
                <c:pt idx="10">
                  <c:v>295.52187467162594</c:v>
                </c:pt>
                <c:pt idx="11">
                  <c:v>265.04863695280892</c:v>
                </c:pt>
                <c:pt idx="12">
                  <c:v>341.92398024346045</c:v>
                </c:pt>
                <c:pt idx="13">
                  <c:v>306.66591096076894</c:v>
                </c:pt>
                <c:pt idx="14">
                  <c:v>384.42958368994653</c:v>
                </c:pt>
                <c:pt idx="15">
                  <c:v>344.78847724749886</c:v>
                </c:pt>
                <c:pt idx="16">
                  <c:v>309.23503051349047</c:v>
                </c:pt>
                <c:pt idx="17">
                  <c:v>379.69392003222401</c:v>
                </c:pt>
                <c:pt idx="18">
                  <c:v>340.54113955399981</c:v>
                </c:pt>
                <c:pt idx="19">
                  <c:v>406.2511817566093</c:v>
                </c:pt>
                <c:pt idx="20">
                  <c:v>364.3599043377194</c:v>
                </c:pt>
                <c:pt idx="21">
                  <c:v>385.51042337188943</c:v>
                </c:pt>
                <c:pt idx="22">
                  <c:v>345.75786431836048</c:v>
                </c:pt>
                <c:pt idx="23">
                  <c:v>310.10445759768533</c:v>
                </c:pt>
                <c:pt idx="24">
                  <c:v>377.6360252459296</c:v>
                </c:pt>
                <c:pt idx="25">
                  <c:v>338.69544806769034</c:v>
                </c:pt>
                <c:pt idx="26">
                  <c:v>303.77029433849015</c:v>
                </c:pt>
                <c:pt idx="27">
                  <c:v>272.44650688086881</c:v>
                </c:pt>
                <c:pt idx="28">
                  <c:v>295.93313693647593</c:v>
                </c:pt>
                <c:pt idx="29">
                  <c:v>265.41749121393508</c:v>
                </c:pt>
                <c:pt idx="30">
                  <c:v>238.04851789011084</c:v>
                </c:pt>
                <c:pt idx="31">
                  <c:v>294.74869874194496</c:v>
                </c:pt>
                <c:pt idx="32">
                  <c:v>264.3551883662555</c:v>
                </c:pt>
                <c:pt idx="33">
                  <c:v>316.47582463682181</c:v>
                </c:pt>
                <c:pt idx="34">
                  <c:v>283.84188494239936</c:v>
                </c:pt>
                <c:pt idx="35">
                  <c:v>375.45233574796322</c:v>
                </c:pt>
                <c:pt idx="36">
                  <c:v>336.73693340407272</c:v>
                </c:pt>
                <c:pt idx="37">
                  <c:v>302.01373522549471</c:v>
                </c:pt>
                <c:pt idx="38">
                  <c:v>360.29839737299</c:v>
                </c:pt>
                <c:pt idx="39">
                  <c:v>323.14561900402515</c:v>
                </c:pt>
                <c:pt idx="40">
                  <c:v>371.9398198119755</c:v>
                </c:pt>
                <c:pt idx="41">
                  <c:v>333.58661648711677</c:v>
                </c:pt>
                <c:pt idx="42">
                  <c:v>404.74549803216445</c:v>
                </c:pt>
                <c:pt idx="43">
                  <c:v>363.00948173604371</c:v>
                </c:pt>
                <c:pt idx="44">
                  <c:v>325.57714531959795</c:v>
                </c:pt>
                <c:pt idx="45">
                  <c:v>374.69765322210014</c:v>
                </c:pt>
                <c:pt idx="46">
                  <c:v>336.06007124273737</c:v>
                </c:pt>
                <c:pt idx="47">
                  <c:v>379.8974198385954</c:v>
                </c:pt>
                <c:pt idx="48">
                  <c:v>340.7236551337985</c:v>
                </c:pt>
                <c:pt idx="49">
                  <c:v>431.84528284997339</c:v>
                </c:pt>
                <c:pt idx="50">
                  <c:v>387.31482642721397</c:v>
                </c:pt>
                <c:pt idx="51">
                  <c:v>347.37620330209455</c:v>
                </c:pt>
                <c:pt idx="52">
                  <c:v>394.20813239000375</c:v>
                </c:pt>
                <c:pt idx="53">
                  <c:v>353.55869436664358</c:v>
                </c:pt>
                <c:pt idx="54">
                  <c:v>402.37353701223674</c:v>
                </c:pt>
                <c:pt idx="55">
                  <c:v>360.88210948674543</c:v>
                </c:pt>
                <c:pt idx="56">
                  <c:v>446.25917536900477</c:v>
                </c:pt>
                <c:pt idx="57">
                  <c:v>400.24240605088363</c:v>
                </c:pt>
                <c:pt idx="58">
                  <c:v>358.97073369738217</c:v>
                </c:pt>
                <c:pt idx="59">
                  <c:v>321.95485961288836</c:v>
                </c:pt>
                <c:pt idx="60">
                  <c:v>288.75593996400085</c:v>
                </c:pt>
                <c:pt idx="61">
                  <c:v>258.98038304111327</c:v>
                </c:pt>
                <c:pt idx="62">
                  <c:v>232.275183009165</c:v>
                </c:pt>
                <c:pt idx="63">
                  <c:v>214.43354938197172</c:v>
                </c:pt>
                <c:pt idx="64">
                  <c:v>192.32187141408048</c:v>
                </c:pt>
                <c:pt idx="65">
                  <c:v>172.49027650205844</c:v>
                </c:pt>
                <c:pt idx="66">
                  <c:v>154.70365002686984</c:v>
                </c:pt>
                <c:pt idx="67">
                  <c:v>138.75112161090783</c:v>
                </c:pt>
                <c:pt idx="68">
                  <c:v>124.44356513205187</c:v>
                </c:pt>
                <c:pt idx="69">
                  <c:v>111.61135652800228</c:v>
                </c:pt>
                <c:pt idx="70">
                  <c:v>105.53330907987731</c:v>
                </c:pt>
                <c:pt idx="71">
                  <c:v>94.651063498503888</c:v>
                </c:pt>
                <c:pt idx="72">
                  <c:v>84.890959067880203</c:v>
                </c:pt>
                <c:pt idx="73">
                  <c:v>76.137284306144352</c:v>
                </c:pt>
                <c:pt idx="74">
                  <c:v>68.286259516509517</c:v>
                </c:pt>
                <c:pt idx="75">
                  <c:v>61.244806421074017</c:v>
                </c:pt>
                <c:pt idx="76">
                  <c:v>54.929444665920968</c:v>
                </c:pt>
                <c:pt idx="77">
                  <c:v>54.017380102492957</c:v>
                </c:pt>
                <c:pt idx="78">
                  <c:v>48.447286630935103</c:v>
                </c:pt>
                <c:pt idx="79">
                  <c:v>43.45156276454918</c:v>
                </c:pt>
                <c:pt idx="80">
                  <c:v>38.97098141046326</c:v>
                </c:pt>
                <c:pt idx="81">
                  <c:v>34.952422777616754</c:v>
                </c:pt>
                <c:pt idx="82">
                  <c:v>31.348244612009115</c:v>
                </c:pt>
                <c:pt idx="83">
                  <c:v>28.115717371205513</c:v>
                </c:pt>
                <c:pt idx="84">
                  <c:v>25.216517641778239</c:v>
                </c:pt>
                <c:pt idx="85">
                  <c:v>22.616273793865105</c:v>
                </c:pt>
                <c:pt idx="86">
                  <c:v>20.284158486326167</c:v>
                </c:pt>
                <c:pt idx="87">
                  <c:v>18.192523191420111</c:v>
                </c:pt>
                <c:pt idx="88">
                  <c:v>16.316570406086534</c:v>
                </c:pt>
                <c:pt idx="89">
                  <c:v>14.634059663716002</c:v>
                </c:pt>
                <c:pt idx="90">
                  <c:v>13.125043861013442</c:v>
                </c:pt>
                <c:pt idx="91">
                  <c:v>11.771632773962821</c:v>
                </c:pt>
                <c:pt idx="92">
                  <c:v>10.557780959242899</c:v>
                </c:pt>
                <c:pt idx="93">
                  <c:v>9.4690975265470829</c:v>
                </c:pt>
                <c:pt idx="94">
                  <c:v>8.4926755265521141</c:v>
                </c:pt>
                <c:pt idx="95">
                  <c:v>7.6169389318348166</c:v>
                </c:pt>
                <c:pt idx="96">
                  <c:v>6.8315053966102903</c:v>
                </c:pt>
                <c:pt idx="97">
                  <c:v>6.1270631682317411</c:v>
                </c:pt>
                <c:pt idx="98">
                  <c:v>5.495260691169082</c:v>
                </c:pt>
                <c:pt idx="99">
                  <c:v>4.9286075946599306</c:v>
                </c:pt>
                <c:pt idx="100">
                  <c:v>4.4203858901863589</c:v>
                </c:pt>
                <c:pt idx="101">
                  <c:v>3.9645703259739582</c:v>
                </c:pt>
                <c:pt idx="102">
                  <c:v>3.5557569542713865</c:v>
                </c:pt>
                <c:pt idx="103">
                  <c:v>3.189099064535645</c:v>
                </c:pt>
                <c:pt idx="104">
                  <c:v>2.8602497229752704</c:v>
                </c:pt>
                <c:pt idx="105">
                  <c:v>2.5653102372256744</c:v>
                </c:pt>
                <c:pt idx="106">
                  <c:v>2.3007839351766082</c:v>
                </c:pt>
                <c:pt idx="107">
                  <c:v>2.063534709973978</c:v>
                </c:pt>
                <c:pt idx="108">
                  <c:v>1.8507498397238817</c:v>
                </c:pt>
                <c:pt idx="109">
                  <c:v>1.6599066411057208</c:v>
                </c:pt>
                <c:pt idx="110">
                  <c:v>1.4887425615543728</c:v>
                </c:pt>
                <c:pt idx="111">
                  <c:v>1.3352283554375599</c:v>
                </c:pt>
                <c:pt idx="112">
                  <c:v>1.1975440262170383</c:v>
                </c:pt>
                <c:pt idx="113">
                  <c:v>1.0740572493745089</c:v>
                </c:pt>
                <c:pt idx="114">
                  <c:v>0.96330402029399964</c:v>
                </c:pt>
                <c:pt idx="115">
                  <c:v>0.86397129767057468</c:v>
                </c:pt>
                <c:pt idx="116">
                  <c:v>0.77488143667329645</c:v>
                </c:pt>
                <c:pt idx="117">
                  <c:v>0.69497822730890702</c:v>
                </c:pt>
                <c:pt idx="118">
                  <c:v>0.6233143724632414</c:v>
                </c:pt>
                <c:pt idx="119">
                  <c:v>0.55904025716557171</c:v>
                </c:pt>
                <c:pt idx="120">
                  <c:v>0.50139387592924312</c:v>
                </c:pt>
                <c:pt idx="121">
                  <c:v>0.44969179875161119</c:v>
                </c:pt>
                <c:pt idx="122">
                  <c:v>0.40332106867016726</c:v>
                </c:pt>
                <c:pt idx="123">
                  <c:v>0.36173193481586252</c:v>
                </c:pt>
                <c:pt idx="124">
                  <c:v>0.32443133480992403</c:v>
                </c:pt>
                <c:pt idx="125">
                  <c:v>0.29097704923434203</c:v>
                </c:pt>
                <c:pt idx="126">
                  <c:v>0.2609724588740151</c:v>
                </c:pt>
                <c:pt idx="127">
                  <c:v>0.234061842574735</c:v>
                </c:pt>
                <c:pt idx="128">
                  <c:v>0.20992615997049546</c:v>
                </c:pt>
                <c:pt idx="129">
                  <c:v>0.18827926908200338</c:v>
                </c:pt>
                <c:pt idx="130">
                  <c:v>0.16886453394391487</c:v>
                </c:pt>
                <c:pt idx="131">
                  <c:v>0.15145178204232362</c:v>
                </c:pt>
                <c:pt idx="132">
                  <c:v>0.1358345754912266</c:v>
                </c:pt>
                <c:pt idx="133">
                  <c:v>0.12182776359624178</c:v>
                </c:pt>
                <c:pt idx="134">
                  <c:v>0.10926528778985585</c:v>
                </c:pt>
                <c:pt idx="135">
                  <c:v>9.7998212914484795E-2</c:v>
                </c:pt>
                <c:pt idx="136">
                  <c:v>8.789296151311006E-2</c:v>
                </c:pt>
                <c:pt idx="137">
                  <c:v>7.8829730194020842E-2</c:v>
                </c:pt>
                <c:pt idx="138">
                  <c:v>7.070106929478337E-2</c:v>
                </c:pt>
                <c:pt idx="139">
                  <c:v>6.3410609006561106E-2</c:v>
                </c:pt>
                <c:pt idx="140">
                  <c:v>5.6871916856279396E-2</c:v>
                </c:pt>
                <c:pt idx="141">
                  <c:v>5.1007473001448242E-2</c:v>
                </c:pt>
                <c:pt idx="142">
                  <c:v>4.5747751189191783E-2</c:v>
                </c:pt>
                <c:pt idx="143">
                  <c:v>4.1030394483741149E-2</c:v>
                </c:pt>
                <c:pt idx="144">
                  <c:v>3.6799475990180547E-2</c:v>
                </c:pt>
                <c:pt idx="145">
                  <c:v>3.3004835809913917E-2</c:v>
                </c:pt>
                <c:pt idx="146">
                  <c:v>2.9601486367089751E-2</c:v>
                </c:pt>
                <c:pt idx="147">
                  <c:v>2.6549079055796877E-2</c:v>
                </c:pt>
                <c:pt idx="148">
                  <c:v>2.3811425884836392E-2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272.98437308571533</c:v>
                </c:pt>
                <c:pt idx="4">
                  <c:v>273.0886936441579</c:v>
                </c:pt>
                <c:pt idx="5">
                  <c:v>276.85689932221601</c:v>
                </c:pt>
                <c:pt idx="6">
                  <c:v>276.96337332526957</c:v>
                </c:pt>
                <c:pt idx="7">
                  <c:v>276.98564660074976</c:v>
                </c:pt>
                <c:pt idx="8">
                  <c:v>281.76976973581418</c:v>
                </c:pt>
                <c:pt idx="9">
                  <c:v>281.7270099192063</c:v>
                </c:pt>
                <c:pt idx="10">
                  <c:v>285.26055762965484</c:v>
                </c:pt>
                <c:pt idx="11">
                  <c:v>285.13686806999794</c:v>
                </c:pt>
                <c:pt idx="12">
                  <c:v>288.65775763526881</c:v>
                </c:pt>
                <c:pt idx="13">
                  <c:v>288.43033774428022</c:v>
                </c:pt>
                <c:pt idx="14">
                  <c:v>288.08203691675584</c:v>
                </c:pt>
                <c:pt idx="15">
                  <c:v>292.31142325314966</c:v>
                </c:pt>
                <c:pt idx="16">
                  <c:v>291.84957897628522</c:v>
                </c:pt>
                <c:pt idx="17">
                  <c:v>295.02885079705521</c:v>
                </c:pt>
                <c:pt idx="18">
                  <c:v>294.47188114096946</c:v>
                </c:pt>
                <c:pt idx="19">
                  <c:v>297.57412852352479</c:v>
                </c:pt>
                <c:pt idx="20">
                  <c:v>296.91409895316252</c:v>
                </c:pt>
                <c:pt idx="21">
                  <c:v>296.13826211218066</c:v>
                </c:pt>
                <c:pt idx="22">
                  <c:v>297.96135200726792</c:v>
                </c:pt>
                <c:pt idx="23">
                  <c:v>297.06404626721684</c:v>
                </c:pt>
                <c:pt idx="24">
                  <c:v>299.86574924184202</c:v>
                </c:pt>
                <c:pt idx="25">
                  <c:v>298.93675603243298</c:v>
                </c:pt>
                <c:pt idx="26">
                  <c:v>297.92194716749361</c:v>
                </c:pt>
                <c:pt idx="27">
                  <c:v>296.84459271151076</c:v>
                </c:pt>
                <c:pt idx="28">
                  <c:v>295.72443990661043</c:v>
                </c:pt>
                <c:pt idx="29">
                  <c:v>297.10731754078296</c:v>
                </c:pt>
                <c:pt idx="30">
                  <c:v>295.9813652777583</c:v>
                </c:pt>
                <c:pt idx="31">
                  <c:v>298.29258898373109</c:v>
                </c:pt>
                <c:pt idx="32">
                  <c:v>297.2171101237642</c:v>
                </c:pt>
                <c:pt idx="33">
                  <c:v>299.2962789480523</c:v>
                </c:pt>
                <c:pt idx="34">
                  <c:v>298.22948520082178</c:v>
                </c:pt>
                <c:pt idx="35">
                  <c:v>297.10663086203158</c:v>
                </c:pt>
                <c:pt idx="36">
                  <c:v>300.60625475035647</c:v>
                </c:pt>
                <c:pt idx="37">
                  <c:v>299.48507539726484</c:v>
                </c:pt>
                <c:pt idx="38">
                  <c:v>301.87101146815758</c:v>
                </c:pt>
                <c:pt idx="39">
                  <c:v>300.74879661239129</c:v>
                </c:pt>
                <c:pt idx="40">
                  <c:v>303.01320478799698</c:v>
                </c:pt>
                <c:pt idx="41">
                  <c:v>301.86844117902774</c:v>
                </c:pt>
                <c:pt idx="42">
                  <c:v>300.65111874098534</c:v>
                </c:pt>
                <c:pt idx="43">
                  <c:v>303.88217771050654</c:v>
                </c:pt>
                <c:pt idx="44">
                  <c:v>302.64186798471223</c:v>
                </c:pt>
                <c:pt idx="45">
                  <c:v>304.80192609480599</c:v>
                </c:pt>
                <c:pt idx="46">
                  <c:v>303.54913750732157</c:v>
                </c:pt>
                <c:pt idx="47">
                  <c:v>305.56890309858278</c:v>
                </c:pt>
                <c:pt idx="48">
                  <c:v>304.29085600403766</c:v>
                </c:pt>
                <c:pt idx="49">
                  <c:v>302.94339250601627</c:v>
                </c:pt>
                <c:pt idx="50">
                  <c:v>306.40947517966066</c:v>
                </c:pt>
                <c:pt idx="51">
                  <c:v>305.05141205476184</c:v>
                </c:pt>
                <c:pt idx="52">
                  <c:v>307.08582211291133</c:v>
                </c:pt>
                <c:pt idx="53">
                  <c:v>305.71703633397237</c:v>
                </c:pt>
                <c:pt idx="54">
                  <c:v>307.82030178945229</c:v>
                </c:pt>
                <c:pt idx="55">
                  <c:v>306.43645666578072</c:v>
                </c:pt>
                <c:pt idx="56">
                  <c:v>304.98385138571194</c:v>
                </c:pt>
                <c:pt idx="57">
                  <c:v>308.37654353300763</c:v>
                </c:pt>
                <c:pt idx="58">
                  <c:v>306.91715943635398</c:v>
                </c:pt>
                <c:pt idx="59">
                  <c:v>305.39815938810671</c:v>
                </c:pt>
                <c:pt idx="60">
                  <c:v>303.84242693579654</c:v>
                </c:pt>
                <c:pt idx="61">
                  <c:v>302.269176861961</c:v>
                </c:pt>
                <c:pt idx="62">
                  <c:v>300.69443339823329</c:v>
                </c:pt>
                <c:pt idx="63">
                  <c:v>299.13145176647731</c:v>
                </c:pt>
                <c:pt idx="64">
                  <c:v>298.41463630655358</c:v>
                </c:pt>
                <c:pt idx="65">
                  <c:v>296.91624808453696</c:v>
                </c:pt>
                <c:pt idx="66">
                  <c:v>295.44754921171494</c:v>
                </c:pt>
                <c:pt idx="67">
                  <c:v>294.01550734256267</c:v>
                </c:pt>
                <c:pt idx="68">
                  <c:v>292.62557822983609</c:v>
                </c:pt>
                <c:pt idx="69">
                  <c:v>291.28192312102158</c:v>
                </c:pt>
                <c:pt idx="70">
                  <c:v>289.98759910443709</c:v>
                </c:pt>
                <c:pt idx="71">
                  <c:v>289.48158328341219</c:v>
                </c:pt>
                <c:pt idx="72">
                  <c:v>288.30094317968189</c:v>
                </c:pt>
                <c:pt idx="73">
                  <c:v>287.16594094270317</c:v>
                </c:pt>
                <c:pt idx="74">
                  <c:v>286.07802210894266</c:v>
                </c:pt>
                <c:pt idx="75">
                  <c:v>285.03799274330618</c:v>
                </c:pt>
                <c:pt idx="76">
                  <c:v>284.04612378027991</c:v>
                </c:pt>
                <c:pt idx="77">
                  <c:v>283.10224167083805</c:v>
                </c:pt>
                <c:pt idx="78">
                  <c:v>282.98600929188666</c:v>
                </c:pt>
                <c:pt idx="79">
                  <c:v>282.14619698690342</c:v>
                </c:pt>
                <c:pt idx="80">
                  <c:v>281.34365866094936</c:v>
                </c:pt>
                <c:pt idx="81">
                  <c:v>280.57854782297898</c:v>
                </c:pt>
                <c:pt idx="82">
                  <c:v>279.85068245644368</c:v>
                </c:pt>
                <c:pt idx="83">
                  <c:v>279.15960475877426</c:v>
                </c:pt>
                <c:pt idx="84">
                  <c:v>278.50463278785122</c:v>
                </c:pt>
                <c:pt idx="85">
                  <c:v>277.88490499394453</c:v>
                </c:pt>
                <c:pt idx="86">
                  <c:v>277.29941850448375</c:v>
                </c:pt>
                <c:pt idx="87">
                  <c:v>276.74706193002606</c:v>
                </c:pt>
                <c:pt idx="88">
                  <c:v>276.22664337164161</c:v>
                </c:pt>
                <c:pt idx="89">
                  <c:v>275.73691423146914</c:v>
                </c:pt>
                <c:pt idx="90">
                  <c:v>275.27658935838434</c:v>
                </c:pt>
                <c:pt idx="91">
                  <c:v>274.84436399864074</c:v>
                </c:pt>
                <c:pt idx="92">
                  <c:v>274.4389279661541</c:v>
                </c:pt>
                <c:pt idx="93">
                  <c:v>274.05897739807563</c:v>
                </c:pt>
                <c:pt idx="94">
                  <c:v>273.70322441775954</c:v>
                </c:pt>
                <c:pt idx="95">
                  <c:v>273.37040498859335</c:v>
                </c:pt>
                <c:pt idx="96">
                  <c:v>273.05928520788882</c:v>
                </c:pt>
                <c:pt idx="97">
                  <c:v>272.76866625964919</c:v>
                </c:pt>
                <c:pt idx="98">
                  <c:v>272.49738821812019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68.921150526592584</c:v>
                </c:pt>
                <c:pt idx="4">
                  <c:v>62.895631393100594</c:v>
                </c:pt>
                <c:pt idx="5">
                  <c:v>121.67118918665176</c:v>
                </c:pt>
                <c:pt idx="6">
                  <c:v>111.03393091633282</c:v>
                </c:pt>
                <c:pt idx="7">
                  <c:v>182.77094666245154</c:v>
                </c:pt>
                <c:pt idx="8">
                  <c:v>166.79196448141374</c:v>
                </c:pt>
                <c:pt idx="9">
                  <c:v>152.20996511522932</c:v>
                </c:pt>
                <c:pt idx="10">
                  <c:v>202.45377149597641</c:v>
                </c:pt>
                <c:pt idx="11">
                  <c:v>184.75399335129879</c:v>
                </c:pt>
                <c:pt idx="12">
                  <c:v>233.57734222912012</c:v>
                </c:pt>
                <c:pt idx="13">
                  <c:v>213.1565463776532</c:v>
                </c:pt>
                <c:pt idx="14">
                  <c:v>273.32045057437568</c:v>
                </c:pt>
                <c:pt idx="15">
                  <c:v>249.42506299121118</c:v>
                </c:pt>
                <c:pt idx="16">
                  <c:v>227.61876002118021</c:v>
                </c:pt>
                <c:pt idx="17">
                  <c:v>272.57770002759696</c:v>
                </c:pt>
                <c:pt idx="18">
                  <c:v>248.74724835448083</c:v>
                </c:pt>
                <c:pt idx="19">
                  <c:v>292.26085472580422</c:v>
                </c:pt>
                <c:pt idx="20">
                  <c:v>266.70957825020935</c:v>
                </c:pt>
                <c:pt idx="21">
                  <c:v>288.70636803736159</c:v>
                </c:pt>
                <c:pt idx="22">
                  <c:v>263.46584707567376</c:v>
                </c:pt>
                <c:pt idx="23">
                  <c:v>240.43201072142401</c:v>
                </c:pt>
                <c:pt idx="24">
                  <c:v>284.70911924147919</c:v>
                </c:pt>
                <c:pt idx="25">
                  <c:v>259.81806283337022</c:v>
                </c:pt>
                <c:pt idx="26">
                  <c:v>237.10313865018716</c:v>
                </c:pt>
                <c:pt idx="27">
                  <c:v>216.37409556788305</c:v>
                </c:pt>
                <c:pt idx="28">
                  <c:v>240.09008476327844</c:v>
                </c:pt>
                <c:pt idx="29">
                  <c:v>219.09990412279907</c:v>
                </c:pt>
                <c:pt idx="30">
                  <c:v>199.94481668808189</c:v>
                </c:pt>
                <c:pt idx="31">
                  <c:v>242.39137497893213</c:v>
                </c:pt>
                <c:pt idx="32">
                  <c:v>221.20000111808147</c:v>
                </c:pt>
                <c:pt idx="33">
                  <c:v>257.22911229287956</c:v>
                </c:pt>
                <c:pt idx="34">
                  <c:v>234.74053039937397</c:v>
                </c:pt>
                <c:pt idx="35">
                  <c:v>292.76170382318065</c:v>
                </c:pt>
                <c:pt idx="36">
                  <c:v>267.16663997903237</c:v>
                </c:pt>
                <c:pt idx="37">
                  <c:v>243.80925710418771</c:v>
                </c:pt>
                <c:pt idx="38">
                  <c:v>284.14521835275383</c:v>
                </c:pt>
                <c:pt idx="39">
                  <c:v>259.30346169614995</c:v>
                </c:pt>
                <c:pt idx="40">
                  <c:v>296.37785536527878</c:v>
                </c:pt>
                <c:pt idx="41">
                  <c:v>270.46664487906145</c:v>
                </c:pt>
                <c:pt idx="42">
                  <c:v>322.64644132142757</c:v>
                </c:pt>
                <c:pt idx="43">
                  <c:v>294.43866633970777</c:v>
                </c:pt>
                <c:pt idx="44">
                  <c:v>268.69699191735123</c:v>
                </c:pt>
                <c:pt idx="45">
                  <c:v>305.10357840589353</c:v>
                </c:pt>
                <c:pt idx="46">
                  <c:v>278.4295104987965</c:v>
                </c:pt>
                <c:pt idx="47">
                  <c:v>311.86636689727533</c:v>
                </c:pt>
                <c:pt idx="48">
                  <c:v>284.60105361572892</c:v>
                </c:pt>
                <c:pt idx="49">
                  <c:v>341.63865835062819</c:v>
                </c:pt>
                <c:pt idx="50">
                  <c:v>311.77046466982233</c:v>
                </c:pt>
                <c:pt idx="51">
                  <c:v>284.51353576233305</c:v>
                </c:pt>
                <c:pt idx="52">
                  <c:v>319.39121306974653</c:v>
                </c:pt>
                <c:pt idx="53">
                  <c:v>291.46803055295982</c:v>
                </c:pt>
                <c:pt idx="54">
                  <c:v>327.17706059903378</c:v>
                </c:pt>
                <c:pt idx="55">
                  <c:v>298.5731904718441</c:v>
                </c:pt>
                <c:pt idx="56">
                  <c:v>354.90071049817561</c:v>
                </c:pt>
                <c:pt idx="57">
                  <c:v>323.87306506193823</c:v>
                </c:pt>
                <c:pt idx="58">
                  <c:v>295.55805094155681</c:v>
                </c:pt>
                <c:pt idx="59">
                  <c:v>269.71851289845915</c:v>
                </c:pt>
                <c:pt idx="60">
                  <c:v>246.13802929205727</c:v>
                </c:pt>
                <c:pt idx="61">
                  <c:v>224.61909941860634</c:v>
                </c:pt>
                <c:pt idx="62">
                  <c:v>204.98148932426619</c:v>
                </c:pt>
                <c:pt idx="63">
                  <c:v>200.94285793145411</c:v>
                </c:pt>
                <c:pt idx="64">
                  <c:v>183.37517332442818</c:v>
                </c:pt>
                <c:pt idx="65">
                  <c:v>167.34336585993401</c:v>
                </c:pt>
                <c:pt idx="66">
                  <c:v>152.71315952780196</c:v>
                </c:pt>
                <c:pt idx="67">
                  <c:v>139.36201756861857</c:v>
                </c:pt>
                <c:pt idx="68">
                  <c:v>127.17811615481735</c:v>
                </c:pt>
                <c:pt idx="69">
                  <c:v>116.05940779900365</c:v>
                </c:pt>
                <c:pt idx="70">
                  <c:v>118.33362489743024</c:v>
                </c:pt>
                <c:pt idx="71">
                  <c:v>107.98815742471565</c:v>
                </c:pt>
                <c:pt idx="72">
                  <c:v>98.547155587375343</c:v>
                </c:pt>
                <c:pt idx="73">
                  <c:v>89.931545328318066</c:v>
                </c:pt>
                <c:pt idx="74">
                  <c:v>82.069165740339457</c:v>
                </c:pt>
                <c:pt idx="75">
                  <c:v>74.894164675211584</c:v>
                </c:pt>
                <c:pt idx="76">
                  <c:v>68.346447192415553</c:v>
                </c:pt>
                <c:pt idx="77">
                  <c:v>75.522669201109494</c:v>
                </c:pt>
                <c:pt idx="78">
                  <c:v>68.92000391176424</c:v>
                </c:pt>
                <c:pt idx="79">
                  <c:v>62.894585022530137</c:v>
                </c:pt>
                <c:pt idx="80">
                  <c:v>57.395946033616703</c:v>
                </c:pt>
                <c:pt idx="81">
                  <c:v>52.37803254308389</c:v>
                </c:pt>
                <c:pt idx="82">
                  <c:v>47.798816513582985</c:v>
                </c:pt>
                <c:pt idx="83">
                  <c:v>43.619944262317532</c:v>
                </c:pt>
                <c:pt idx="84">
                  <c:v>39.80641522592925</c:v>
                </c:pt>
                <c:pt idx="85">
                  <c:v>36.326288809771732</c:v>
                </c:pt>
                <c:pt idx="86">
                  <c:v>33.150416866258823</c:v>
                </c:pt>
                <c:pt idx="87">
                  <c:v>30.252199561633198</c:v>
                </c:pt>
                <c:pt idx="88">
                  <c:v>27.607362586392835</c:v>
                </c:pt>
                <c:pt idx="89">
                  <c:v>25.193753843378932</c:v>
                </c:pt>
                <c:pt idx="90">
                  <c:v>22.991157910666022</c:v>
                </c:pt>
                <c:pt idx="91">
                  <c:v>20.981126725269579</c:v>
                </c:pt>
                <c:pt idx="92">
                  <c:v>19.146825069545574</c:v>
                </c:pt>
                <c:pt idx="93">
                  <c:v>17.472889566137859</c:v>
                </c:pt>
                <c:pt idx="94">
                  <c:v>15.945300000471311</c:v>
                </c:pt>
                <c:pt idx="95">
                  <c:v>14.551261893039563</c:v>
                </c:pt>
                <c:pt idx="96">
                  <c:v>13.27909933795957</c:v>
                </c:pt>
                <c:pt idx="97">
                  <c:v>12.118157210251709</c:v>
                </c:pt>
                <c:pt idx="98">
                  <c:v>11.05871192277262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64.936777440877236</c:v>
                </c:pt>
                <c:pt idx="4">
                  <c:v>58.806937748942687</c:v>
                </c:pt>
                <c:pt idx="5">
                  <c:v>113.81428986443575</c:v>
                </c:pt>
                <c:pt idx="6">
                  <c:v>103.07055759106321</c:v>
                </c:pt>
                <c:pt idx="7">
                  <c:v>170.0769562912715</c:v>
                </c:pt>
                <c:pt idx="8">
                  <c:v>154.02219474559956</c:v>
                </c:pt>
                <c:pt idx="9">
                  <c:v>139.48295519602306</c:v>
                </c:pt>
                <c:pt idx="10">
                  <c:v>186.1932138663216</c:v>
                </c:pt>
                <c:pt idx="11">
                  <c:v>168.61712528130084</c:v>
                </c:pt>
                <c:pt idx="12">
                  <c:v>213.91958459385128</c:v>
                </c:pt>
                <c:pt idx="13">
                  <c:v>193.72620863337298</c:v>
                </c:pt>
                <c:pt idx="14">
                  <c:v>249.68297384743852</c:v>
                </c:pt>
                <c:pt idx="15">
                  <c:v>226.11363973806161</c:v>
                </c:pt>
                <c:pt idx="16">
                  <c:v>204.76918104489496</c:v>
                </c:pt>
                <c:pt idx="17">
                  <c:v>246.54884923054175</c:v>
                </c:pt>
                <c:pt idx="18">
                  <c:v>223.27536721351137</c:v>
                </c:pt>
                <c:pt idx="19">
                  <c:v>263.68672620227937</c:v>
                </c:pt>
                <c:pt idx="20">
                  <c:v>238.79547929704682</c:v>
                </c:pt>
                <c:pt idx="21">
                  <c:v>258.94846404268264</c:v>
                </c:pt>
                <c:pt idx="22">
                  <c:v>234.50449506840582</c:v>
                </c:pt>
                <c:pt idx="23">
                  <c:v>212.3679644542072</c:v>
                </c:pt>
                <c:pt idx="24">
                  <c:v>253.8433699996371</c:v>
                </c:pt>
                <c:pt idx="25">
                  <c:v>229.88130680093732</c:v>
                </c:pt>
                <c:pt idx="26">
                  <c:v>208.18119148269352</c:v>
                </c:pt>
                <c:pt idx="27">
                  <c:v>188.52950285637229</c:v>
                </c:pt>
                <c:pt idx="28">
                  <c:v>210.90101886757139</c:v>
                </c:pt>
                <c:pt idx="29">
                  <c:v>190.99258658201614</c:v>
                </c:pt>
                <c:pt idx="30">
                  <c:v>172.96345141032361</c:v>
                </c:pt>
                <c:pt idx="31">
                  <c:v>213.09878599520107</c:v>
                </c:pt>
                <c:pt idx="32">
                  <c:v>192.98289099431722</c:v>
                </c:pt>
                <c:pt idx="33">
                  <c:v>226.93283334482729</c:v>
                </c:pt>
                <c:pt idx="34">
                  <c:v>205.51104519855215</c:v>
                </c:pt>
                <c:pt idx="35">
                  <c:v>260.11441668303604</c:v>
                </c:pt>
                <c:pt idx="36">
                  <c:v>235.56038522867598</c:v>
                </c:pt>
                <c:pt idx="37">
                  <c:v>213.3241817069229</c:v>
                </c:pt>
                <c:pt idx="38">
                  <c:v>251.27420688459617</c:v>
                </c:pt>
                <c:pt idx="39">
                  <c:v>227.55466508375864</c:v>
                </c:pt>
                <c:pt idx="40">
                  <c:v>262.36465057728174</c:v>
                </c:pt>
                <c:pt idx="41">
                  <c:v>237.59820370003379</c:v>
                </c:pt>
                <c:pt idx="42">
                  <c:v>286.61179412888345</c:v>
                </c:pt>
                <c:pt idx="43">
                  <c:v>259.55648862920123</c:v>
                </c:pt>
                <c:pt idx="44">
                  <c:v>235.05512393263891</c:v>
                </c:pt>
                <c:pt idx="45">
                  <c:v>269.30165231108759</c:v>
                </c:pt>
                <c:pt idx="46">
                  <c:v>243.88037299147493</c:v>
                </c:pt>
                <c:pt idx="47">
                  <c:v>275.2974637986926</c:v>
                </c:pt>
                <c:pt idx="48">
                  <c:v>249.31019761169125</c:v>
                </c:pt>
                <c:pt idx="49">
                  <c:v>302.9594669431977</c:v>
                </c:pt>
                <c:pt idx="50">
                  <c:v>274.36098949016167</c:v>
                </c:pt>
                <c:pt idx="51">
                  <c:v>248.46212370757118</c:v>
                </c:pt>
                <c:pt idx="52">
                  <c:v>281.3053909568352</c:v>
                </c:pt>
                <c:pt idx="53">
                  <c:v>254.75099421898744</c:v>
                </c:pt>
                <c:pt idx="54">
                  <c:v>288.35675880958149</c:v>
                </c:pt>
                <c:pt idx="55">
                  <c:v>261.13673380606338</c:v>
                </c:pt>
                <c:pt idx="56">
                  <c:v>314.15149314691291</c:v>
                </c:pt>
                <c:pt idx="57">
                  <c:v>284.49652152893054</c:v>
                </c:pt>
                <c:pt idx="58">
                  <c:v>257.64089150520277</c:v>
                </c:pt>
                <c:pt idx="59">
                  <c:v>233.32035351035245</c:v>
                </c:pt>
                <c:pt idx="60">
                  <c:v>211.2956023562607</c:v>
                </c:pt>
                <c:pt idx="61">
                  <c:v>191.34992255664531</c:v>
                </c:pt>
                <c:pt idx="62">
                  <c:v>173.28705592603291</c:v>
                </c:pt>
                <c:pt idx="63">
                  <c:v>170.00887156698471</c:v>
                </c:pt>
                <c:pt idx="64">
                  <c:v>153.9605370178746</c:v>
                </c:pt>
                <c:pt idx="65">
                  <c:v>139.42711777539708</c:v>
                </c:pt>
                <c:pt idx="66">
                  <c:v>126.26561031608701</c:v>
                </c:pt>
                <c:pt idx="67">
                  <c:v>114.34651022605588</c:v>
                </c:pt>
                <c:pt idx="68">
                  <c:v>103.55253792498125</c:v>
                </c:pt>
                <c:pt idx="69">
                  <c:v>93.777484677982116</c:v>
                </c:pt>
                <c:pt idx="70">
                  <c:v>96.627968521105544</c:v>
                </c:pt>
                <c:pt idx="71">
                  <c:v>87.506574141303489</c:v>
                </c:pt>
                <c:pt idx="72">
                  <c:v>79.246212407693434</c:v>
                </c:pt>
                <c:pt idx="73">
                  <c:v>71.765604385614878</c:v>
                </c:pt>
                <c:pt idx="74">
                  <c:v>64.991143631396838</c:v>
                </c:pt>
                <c:pt idx="75">
                  <c:v>58.856171931905415</c:v>
                </c:pt>
                <c:pt idx="76">
                  <c:v>53.300323412135633</c:v>
                </c:pt>
                <c:pt idx="77">
                  <c:v>60.660131595331606</c:v>
                </c:pt>
                <c:pt idx="78">
                  <c:v>54.933994619877573</c:v>
                </c:pt>
                <c:pt idx="79">
                  <c:v>49.748388035626732</c:v>
                </c:pt>
                <c:pt idx="80">
                  <c:v>45.052287372667394</c:v>
                </c:pt>
                <c:pt idx="81">
                  <c:v>40.799484720104971</c:v>
                </c:pt>
                <c:pt idx="82">
                  <c:v>36.948134057139306</c:v>
                </c:pt>
                <c:pt idx="83">
                  <c:v>33.460339503543246</c:v>
                </c:pt>
                <c:pt idx="84">
                  <c:v>30.301782438078028</c:v>
                </c:pt>
                <c:pt idx="85">
                  <c:v>27.441383815827173</c:v>
                </c:pt>
                <c:pt idx="86">
                  <c:v>24.850998361775058</c:v>
                </c:pt>
                <c:pt idx="87">
                  <c:v>22.505137631607123</c:v>
                </c:pt>
                <c:pt idx="88">
                  <c:v>20.380719214751178</c:v>
                </c:pt>
                <c:pt idx="89">
                  <c:v>18.456839611909786</c:v>
                </c:pt>
                <c:pt idx="90">
                  <c:v>16.714568552281637</c:v>
                </c:pt>
                <c:pt idx="91">
                  <c:v>15.136762726628811</c:v>
                </c:pt>
                <c:pt idx="92">
                  <c:v>13.707897103391453</c:v>
                </c:pt>
                <c:pt idx="93">
                  <c:v>12.413912168062202</c:v>
                </c:pt>
                <c:pt idx="94">
                  <c:v>11.242075582711793</c:v>
                </c:pt>
                <c:pt idx="95">
                  <c:v>10.180856904446197</c:v>
                </c:pt>
                <c:pt idx="96">
                  <c:v>9.2198141300707714</c:v>
                </c:pt>
                <c:pt idx="97">
                  <c:v>8.3494909506025152</c:v>
                </c:pt>
                <c:pt idx="98">
                  <c:v>7.5613237046524011</c:v>
                </c:pt>
                <c:pt idx="99">
                  <c:v>6.847557115133176</c:v>
                </c:pt>
                <c:pt idx="100">
                  <c:v>6.2011679801726611</c:v>
                </c:pt>
                <c:pt idx="101">
                  <c:v>5.6157960673791019</c:v>
                </c:pt>
                <c:pt idx="102">
                  <c:v>5.0856815314834423</c:v>
                </c:pt>
                <c:pt idx="103">
                  <c:v>4.6056082395710281</c:v>
                </c:pt>
                <c:pt idx="104">
                  <c:v>4.1708524462437842</c:v>
                </c:pt>
                <c:pt idx="105">
                  <c:v>3.7771363136952445</c:v>
                </c:pt>
                <c:pt idx="106">
                  <c:v>3.4205858193530099</c:v>
                </c:pt>
                <c:pt idx="107">
                  <c:v>3.097692636915232</c:v>
                </c:pt>
                <c:pt idx="108">
                  <c:v>2.805279615704491</c:v>
                </c:pt>
                <c:pt idx="109">
                  <c:v>2.5404695186685458</c:v>
                </c:pt>
                <c:pt idx="110">
                  <c:v>2.3006567114213321</c:v>
                </c:pt>
                <c:pt idx="111">
                  <c:v>2.0834815237547422</c:v>
                </c:pt>
                <c:pt idx="112">
                  <c:v>1.8868070313478464</c:v>
                </c:pt>
                <c:pt idx="113">
                  <c:v>1.7086980292140783</c:v>
                </c:pt>
                <c:pt idx="114">
                  <c:v>1.5474019899928058</c:v>
                </c:pt>
                <c:pt idx="115">
                  <c:v>1.401331819721845</c:v>
                </c:pt>
                <c:pt idx="116">
                  <c:v>1.2690502414140412</c:v>
                </c:pt>
                <c:pt idx="117">
                  <c:v>1.1492556527780176</c:v>
                </c:pt>
                <c:pt idx="118">
                  <c:v>1.0407693189282534</c:v>
                </c:pt>
                <c:pt idx="119">
                  <c:v>0.94252377406544219</c:v>
                </c:pt>
                <c:pt idx="120">
                  <c:v>0.85355231800391307</c:v>
                </c:pt>
                <c:pt idx="121">
                  <c:v>0.77297950419579309</c:v>
                </c:pt>
                <c:pt idx="122">
                  <c:v>0.70001252565754846</c:v>
                </c:pt>
                <c:pt idx="123">
                  <c:v>0.63393341403957859</c:v>
                </c:pt>
                <c:pt idx="124">
                  <c:v>0.57409197508056375</c:v>
                </c:pt>
                <c:pt idx="125">
                  <c:v>0.51989939093402282</c:v>
                </c:pt>
                <c:pt idx="126">
                  <c:v>0.47082242641631894</c:v>
                </c:pt>
                <c:pt idx="127">
                  <c:v>0.42637818216771339</c:v>
                </c:pt>
                <c:pt idx="128">
                  <c:v>0.38612934309949548</c:v>
                </c:pt>
                <c:pt idx="129">
                  <c:v>0.34967987537364636</c:v>
                </c:pt>
                <c:pt idx="130">
                  <c:v>0.31667112957489357</c:v>
                </c:pt>
                <c:pt idx="131">
                  <c:v>0.28677831173179569</c:v>
                </c:pt>
                <c:pt idx="132">
                  <c:v>0.25970728746299737</c:v>
                </c:pt>
                <c:pt idx="133">
                  <c:v>0.23519168780262359</c:v>
                </c:pt>
                <c:pt idx="134">
                  <c:v>0.2129902882271949</c:v>
                </c:pt>
                <c:pt idx="135">
                  <c:v>0.19288463509464854</c:v>
                </c:pt>
                <c:pt idx="136">
                  <c:v>0.17467689614049456</c:v>
                </c:pt>
                <c:pt idx="137">
                  <c:v>0.15818791388077574</c:v>
                </c:pt>
                <c:pt idx="138">
                  <c:v>0.14325544276802993</c:v>
                </c:pt>
                <c:pt idx="139">
                  <c:v>0.12973255275451426</c:v>
                </c:pt>
                <c:pt idx="140">
                  <c:v>0.11748618355433869</c:v>
                </c:pt>
                <c:pt idx="141">
                  <c:v>0.10639583537897714</c:v>
                </c:pt>
                <c:pt idx="142">
                  <c:v>9.6352383263473174E-2</c:v>
                </c:pt>
                <c:pt idx="143">
                  <c:v>8.7257003316744658E-2</c:v>
                </c:pt>
                <c:pt idx="144">
                  <c:v>7.9020200330682883E-2</c:v>
                </c:pt>
                <c:pt idx="145">
                  <c:v>7.1560927180076478E-2</c:v>
                </c:pt>
                <c:pt idx="146">
                  <c:v>6.480578734857724E-2</c:v>
                </c:pt>
                <c:pt idx="147">
                  <c:v>5.8688312733855864E-2</c:v>
                </c:pt>
                <c:pt idx="148">
                  <c:v>5.3148309625814391E-2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268.01566928175555</c:v>
                </c:pt>
                <c:pt idx="4">
                  <c:v>270.03209392311658</c:v>
                </c:pt>
                <c:pt idx="5">
                  <c:v>270.21660320007555</c:v>
                </c:pt>
                <c:pt idx="6">
                  <c:v>273.81514715395969</c:v>
                </c:pt>
                <c:pt idx="7">
                  <c:v>276.34009380160393</c:v>
                </c:pt>
                <c:pt idx="8">
                  <c:v>279.35821039673709</c:v>
                </c:pt>
                <c:pt idx="9">
                  <c:v>282.26832576189531</c:v>
                </c:pt>
                <c:pt idx="10">
                  <c:v>283.12763147656136</c:v>
                </c:pt>
                <c:pt idx="11">
                  <c:v>286.17021403358979</c:v>
                </c:pt>
                <c:pt idx="12">
                  <c:v>287.04368980916007</c:v>
                </c:pt>
                <c:pt idx="13">
                  <c:v>290.01379073381793</c:v>
                </c:pt>
                <c:pt idx="14">
                  <c:v>291.73739645332535</c:v>
                </c:pt>
                <c:pt idx="15">
                  <c:v>293.9923542951833</c:v>
                </c:pt>
                <c:pt idx="16">
                  <c:v>296.13852703055142</c:v>
                </c:pt>
                <c:pt idx="17">
                  <c:v>296.42806696680191</c:v>
                </c:pt>
                <c:pt idx="18">
                  <c:v>297.99797335968054</c:v>
                </c:pt>
                <c:pt idx="19">
                  <c:v>297.82753523640531</c:v>
                </c:pt>
                <c:pt idx="20">
                  <c:v>299.03207778972205</c:v>
                </c:pt>
                <c:pt idx="21">
                  <c:v>299.27616114667848</c:v>
                </c:pt>
                <c:pt idx="22">
                  <c:v>299.52498480226632</c:v>
                </c:pt>
                <c:pt idx="23">
                  <c:v>299.5559888175535</c:v>
                </c:pt>
                <c:pt idx="24">
                  <c:v>298.08864492472958</c:v>
                </c:pt>
                <c:pt idx="25">
                  <c:v>298.72870995305266</c:v>
                </c:pt>
                <c:pt idx="26">
                  <c:v>298.56716442387301</c:v>
                </c:pt>
                <c:pt idx="27">
                  <c:v>297.82389317754792</c:v>
                </c:pt>
                <c:pt idx="28">
                  <c:v>296.67170660031712</c:v>
                </c:pt>
                <c:pt idx="29">
                  <c:v>295.90921431650486</c:v>
                </c:pt>
                <c:pt idx="30">
                  <c:v>295.24562708488457</c:v>
                </c:pt>
                <c:pt idx="31">
                  <c:v>293.36242517922909</c:v>
                </c:pt>
                <c:pt idx="32">
                  <c:v>293.79889133982692</c:v>
                </c:pt>
                <c:pt idx="33">
                  <c:v>292.4328893909842</c:v>
                </c:pt>
                <c:pt idx="34">
                  <c:v>294.13894765494797</c:v>
                </c:pt>
                <c:pt idx="35">
                  <c:v>294.85260705576951</c:v>
                </c:pt>
                <c:pt idx="36">
                  <c:v>296.42241245869553</c:v>
                </c:pt>
                <c:pt idx="37">
                  <c:v>298.09917291880885</c:v>
                </c:pt>
                <c:pt idx="38">
                  <c:v>297.58273742143166</c:v>
                </c:pt>
                <c:pt idx="39">
                  <c:v>299.70309082149367</c:v>
                </c:pt>
                <c:pt idx="40">
                  <c:v>299.61715533759252</c:v>
                </c:pt>
                <c:pt idx="41">
                  <c:v>301.62099529563795</c:v>
                </c:pt>
                <c:pt idx="42">
                  <c:v>302.39377660302972</c:v>
                </c:pt>
                <c:pt idx="43">
                  <c:v>303.69652326128357</c:v>
                </c:pt>
                <c:pt idx="44">
                  <c:v>304.91956663882559</c:v>
                </c:pt>
                <c:pt idx="45">
                  <c:v>304.20892156189933</c:v>
                </c:pt>
                <c:pt idx="46">
                  <c:v>305.27190059335283</c:v>
                </c:pt>
                <c:pt idx="47">
                  <c:v>304.15572592775459</c:v>
                </c:pt>
                <c:pt idx="48">
                  <c:v>305.6992749951275</c:v>
                </c:pt>
                <c:pt idx="49">
                  <c:v>306.04980686793351</c:v>
                </c:pt>
                <c:pt idx="50">
                  <c:v>306.80645546701686</c:v>
                </c:pt>
                <c:pt idx="51">
                  <c:v>307.45332456112124</c:v>
                </c:pt>
                <c:pt idx="52">
                  <c:v>306.12788816418907</c:v>
                </c:pt>
                <c:pt idx="53">
                  <c:v>307.089240992101</c:v>
                </c:pt>
                <c:pt idx="54">
                  <c:v>306.14168375810402</c:v>
                </c:pt>
                <c:pt idx="55">
                  <c:v>306.99084855606361</c:v>
                </c:pt>
                <c:pt idx="56">
                  <c:v>306.80719177587912</c:v>
                </c:pt>
                <c:pt idx="57">
                  <c:v>307.18737443490897</c:v>
                </c:pt>
                <c:pt idx="58">
                  <c:v>307.57191169053164</c:v>
                </c:pt>
                <c:pt idx="59">
                  <c:v>307.03680652591595</c:v>
                </c:pt>
                <c:pt idx="60">
                  <c:v>305.84171812368646</c:v>
                </c:pt>
                <c:pt idx="61">
                  <c:v>304.19014564634404</c:v>
                </c:pt>
                <c:pt idx="62">
                  <c:v>302.24028973707436</c:v>
                </c:pt>
                <c:pt idx="63">
                  <c:v>300.11393903452131</c:v>
                </c:pt>
                <c:pt idx="64">
                  <c:v>298.03478662449459</c:v>
                </c:pt>
                <c:pt idx="65">
                  <c:v>295.99424253680689</c:v>
                </c:pt>
                <c:pt idx="66">
                  <c:v>293.93379801216423</c:v>
                </c:pt>
                <c:pt idx="67">
                  <c:v>291.90240568833281</c:v>
                </c:pt>
                <c:pt idx="68">
                  <c:v>289.93518450044127</c:v>
                </c:pt>
                <c:pt idx="69">
                  <c:v>288.05641258454801</c:v>
                </c:pt>
                <c:pt idx="70">
                  <c:v>286.2819412574305</c:v>
                </c:pt>
                <c:pt idx="71">
                  <c:v>284.75547138447354</c:v>
                </c:pt>
                <c:pt idx="72">
                  <c:v>283.40150302051279</c:v>
                </c:pt>
                <c:pt idx="73">
                  <c:v>282.10856849577783</c:v>
                </c:pt>
                <c:pt idx="74">
                  <c:v>280.88753188822733</c:v>
                </c:pt>
                <c:pt idx="75">
                  <c:v>279.7448028726119</c:v>
                </c:pt>
                <c:pt idx="76">
                  <c:v>278.6834040287369</c:v>
                </c:pt>
                <c:pt idx="77">
                  <c:v>277.70382156972215</c:v>
                </c:pt>
                <c:pt idx="78">
                  <c:v>276.93901601726589</c:v>
                </c:pt>
                <c:pt idx="79">
                  <c:v>276.3063501250885</c:v>
                </c:pt>
                <c:pt idx="80">
                  <c:v>275.68999994873093</c:v>
                </c:pt>
                <c:pt idx="81">
                  <c:v>275.09859546112591</c:v>
                </c:pt>
                <c:pt idx="82">
                  <c:v>274.53790857938816</c:v>
                </c:pt>
                <c:pt idx="83">
                  <c:v>274.01150288167315</c:v>
                </c:pt>
                <c:pt idx="84">
                  <c:v>273.52125458019276</c:v>
                </c:pt>
                <c:pt idx="85">
                  <c:v>273.06776849791726</c:v>
                </c:pt>
                <c:pt idx="86">
                  <c:v>272.65070860436106</c:v>
                </c:pt>
                <c:pt idx="87">
                  <c:v>272.26905919216779</c:v>
                </c:pt>
                <c:pt idx="88">
                  <c:v>271.92132990043677</c:v>
                </c:pt>
                <c:pt idx="89">
                  <c:v>271.60571541222959</c:v>
                </c:pt>
                <c:pt idx="90">
                  <c:v>271.32021868848472</c:v>
                </c:pt>
                <c:pt idx="91">
                  <c:v>271.06274497860915</c:v>
                </c:pt>
                <c:pt idx="92">
                  <c:v>270.83117251092045</c:v>
                </c:pt>
                <c:pt idx="93">
                  <c:v>270.6234046652342</c:v>
                </c:pt>
                <c:pt idx="94">
                  <c:v>270.43740752472928</c:v>
                </c:pt>
                <c:pt idx="95">
                  <c:v>270.27123596106577</c:v>
                </c:pt>
                <c:pt idx="96">
                  <c:v>270.12305079754861</c:v>
                </c:pt>
                <c:pt idx="97">
                  <c:v>269.99112909663302</c:v>
                </c:pt>
                <c:pt idx="98">
                  <c:v>269.87386921090098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134.68288369199857</c:v>
                </c:pt>
                <c:pt idx="4">
                  <c:v>116.00676281481742</c:v>
                </c:pt>
                <c:pt idx="5">
                  <c:v>273.08411805161626</c:v>
                </c:pt>
                <c:pt idx="6">
                  <c:v>235.21626240016059</c:v>
                </c:pt>
                <c:pt idx="7">
                  <c:v>376.19071490435846</c:v>
                </c:pt>
                <c:pt idx="8">
                  <c:v>324.0253389350259</c:v>
                </c:pt>
                <c:pt idx="9">
                  <c:v>279.09359830598521</c:v>
                </c:pt>
                <c:pt idx="10">
                  <c:v>375.07530754191828</c:v>
                </c:pt>
                <c:pt idx="11">
                  <c:v>323.0646021747973</c:v>
                </c:pt>
                <c:pt idx="12">
                  <c:v>412.94896807478779</c:v>
                </c:pt>
                <c:pt idx="13">
                  <c:v>355.68642191852268</c:v>
                </c:pt>
                <c:pt idx="14">
                  <c:v>499.19600654224553</c:v>
                </c:pt>
                <c:pt idx="15">
                  <c:v>429.97381064013206</c:v>
                </c:pt>
                <c:pt idx="16">
                  <c:v>370.35047438976352</c:v>
                </c:pt>
                <c:pt idx="17">
                  <c:v>415.197008975914</c:v>
                </c:pt>
                <c:pt idx="18">
                  <c:v>357.62273290672027</c:v>
                </c:pt>
                <c:pt idx="19">
                  <c:v>404.23418989365939</c:v>
                </c:pt>
                <c:pt idx="20">
                  <c:v>348.1800990827727</c:v>
                </c:pt>
                <c:pt idx="21">
                  <c:v>392.680423559654</c:v>
                </c:pt>
                <c:pt idx="22">
                  <c:v>338.22846310657911</c:v>
                </c:pt>
                <c:pt idx="23">
                  <c:v>291.32721264384526</c:v>
                </c:pt>
                <c:pt idx="24">
                  <c:v>366.37210683323298</c:v>
                </c:pt>
                <c:pt idx="25">
                  <c:v>315.56825139386888</c:v>
                </c:pt>
                <c:pt idx="26">
                  <c:v>271.80923282763132</c:v>
                </c:pt>
                <c:pt idx="27">
                  <c:v>234.11816215356095</c:v>
                </c:pt>
                <c:pt idx="28">
                  <c:v>288.27822328666531</c:v>
                </c:pt>
                <c:pt idx="29">
                  <c:v>248.30344106657958</c:v>
                </c:pt>
                <c:pt idx="30">
                  <c:v>213.87185664799495</c:v>
                </c:pt>
                <c:pt idx="31">
                  <c:v>299.6572811223719</c:v>
                </c:pt>
                <c:pt idx="32">
                  <c:v>258.10459491194626</c:v>
                </c:pt>
                <c:pt idx="33">
                  <c:v>381.04730893192249</c:v>
                </c:pt>
                <c:pt idx="34">
                  <c:v>328.20848185563563</c:v>
                </c:pt>
                <c:pt idx="35">
                  <c:v>490.92068964645449</c:v>
                </c:pt>
                <c:pt idx="36">
                  <c:v>422.84601015033223</c:v>
                </c:pt>
                <c:pt idx="37">
                  <c:v>364.2110672272135</c:v>
                </c:pt>
                <c:pt idx="38">
                  <c:v>467.63017310824824</c:v>
                </c:pt>
                <c:pt idx="39">
                  <c:v>402.78512821925432</c:v>
                </c:pt>
                <c:pt idx="40">
                  <c:v>481.61485866754487</c:v>
                </c:pt>
                <c:pt idx="41">
                  <c:v>414.83059425209598</c:v>
                </c:pt>
                <c:pt idx="42">
                  <c:v>545.86316511672476</c:v>
                </c:pt>
                <c:pt idx="43">
                  <c:v>470.16975720429605</c:v>
                </c:pt>
                <c:pt idx="44">
                  <c:v>404.97255487513314</c:v>
                </c:pt>
                <c:pt idx="45">
                  <c:v>464.25854867229344</c:v>
                </c:pt>
                <c:pt idx="46">
                  <c:v>399.88103806673797</c:v>
                </c:pt>
                <c:pt idx="47">
                  <c:v>498.35388300634565</c:v>
                </c:pt>
                <c:pt idx="48">
                  <c:v>429.24846215774198</c:v>
                </c:pt>
                <c:pt idx="49">
                  <c:v>537.33107444393306</c:v>
                </c:pt>
                <c:pt idx="50">
                  <c:v>462.82078908109673</c:v>
                </c:pt>
                <c:pt idx="51">
                  <c:v>398.64264881259851</c:v>
                </c:pt>
                <c:pt idx="52">
                  <c:v>478.04680597354292</c:v>
                </c:pt>
                <c:pt idx="53">
                  <c:v>411.75731403090293</c:v>
                </c:pt>
                <c:pt idx="54">
                  <c:v>470.10248313941537</c:v>
                </c:pt>
                <c:pt idx="55">
                  <c:v>404.91460952770473</c:v>
                </c:pt>
                <c:pt idx="56">
                  <c:v>520.21961548109562</c:v>
                </c:pt>
                <c:pt idx="57">
                  <c:v>448.08213108015207</c:v>
                </c:pt>
                <c:pt idx="58">
                  <c:v>385.94776171147032</c:v>
                </c:pt>
                <c:pt idx="59">
                  <c:v>332.42940175056646</c:v>
                </c:pt>
                <c:pt idx="60">
                  <c:v>286.33229185781596</c:v>
                </c:pt>
                <c:pt idx="61">
                  <c:v>246.62734682555734</c:v>
                </c:pt>
                <c:pt idx="62">
                  <c:v>212.4281819824138</c:v>
                </c:pt>
                <c:pt idx="63">
                  <c:v>200.07391369097357</c:v>
                </c:pt>
                <c:pt idx="64">
                  <c:v>172.33019085082088</c:v>
                </c:pt>
                <c:pt idx="65">
                  <c:v>148.43361701091257</c:v>
                </c:pt>
                <c:pt idx="66">
                  <c:v>127.85071814848119</c:v>
                </c:pt>
                <c:pt idx="67">
                  <c:v>110.12199567892134</c:v>
                </c:pt>
                <c:pt idx="68">
                  <c:v>94.851668476548411</c:v>
                </c:pt>
                <c:pt idx="69">
                  <c:v>81.698837342330776</c:v>
                </c:pt>
                <c:pt idx="70">
                  <c:v>87.900027787085023</c:v>
                </c:pt>
                <c:pt idx="71">
                  <c:v>75.711162364412829</c:v>
                </c:pt>
                <c:pt idx="72">
                  <c:v>65.212494818035765</c:v>
                </c:pt>
                <c:pt idx="73">
                  <c:v>56.169649858542662</c:v>
                </c:pt>
                <c:pt idx="74">
                  <c:v>48.380752400822082</c:v>
                </c:pt>
                <c:pt idx="75">
                  <c:v>41.671920846301354</c:v>
                </c:pt>
                <c:pt idx="76">
                  <c:v>35.893385299871817</c:v>
                </c:pt>
                <c:pt idx="77">
                  <c:v>48.446297178919274</c:v>
                </c:pt>
                <c:pt idx="78">
                  <c:v>41.728376702591596</c:v>
                </c:pt>
                <c:pt idx="79">
                  <c:v>35.942012571211997</c:v>
                </c:pt>
                <c:pt idx="80">
                  <c:v>30.958028319106184</c:v>
                </c:pt>
                <c:pt idx="81">
                  <c:v>26.66516004098828</c:v>
                </c:pt>
                <c:pt idx="82">
                  <c:v>22.967572504373457</c:v>
                </c:pt>
                <c:pt idx="83">
                  <c:v>19.782719696142532</c:v>
                </c:pt>
                <c:pt idx="84">
                  <c:v>17.039502041481491</c:v>
                </c:pt>
                <c:pt idx="85">
                  <c:v>14.676679156418857</c:v>
                </c:pt>
                <c:pt idx="86">
                  <c:v>12.641502699789662</c:v>
                </c:pt>
                <c:pt idx="87">
                  <c:v>10.888538804018028</c:v>
                </c:pt>
                <c:pt idx="88">
                  <c:v>9.3786537963227303</c:v>
                </c:pt>
                <c:pt idx="89">
                  <c:v>8.0781405672926994</c:v>
                </c:pt>
                <c:pt idx="90">
                  <c:v>6.9579660836319954</c:v>
                </c:pt>
                <c:pt idx="91">
                  <c:v>5.9931232463312227</c:v>
                </c:pt>
                <c:pt idx="92">
                  <c:v>5.1620726249598317</c:v>
                </c:pt>
                <c:pt idx="93">
                  <c:v>4.4462616051942581</c:v>
                </c:pt>
                <c:pt idx="94">
                  <c:v>3.8297102148923092</c:v>
                </c:pt>
                <c:pt idx="95">
                  <c:v>3.2986543825753376</c:v>
                </c:pt>
                <c:pt idx="96">
                  <c:v>2.8412386643174408</c:v>
                </c:pt>
                <c:pt idx="97">
                  <c:v>2.4472515793879124</c:v>
                </c:pt>
                <c:pt idx="98">
                  <c:v>2.1078976462033321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135.66721441024302</c:v>
                </c:pt>
                <c:pt idx="4">
                  <c:v>114.97466889170083</c:v>
                </c:pt>
                <c:pt idx="5">
                  <c:v>271.86751485154076</c:v>
                </c:pt>
                <c:pt idx="6">
                  <c:v>230.4011152462009</c:v>
                </c:pt>
                <c:pt idx="7">
                  <c:v>370.11931402849189</c:v>
                </c:pt>
                <c:pt idx="8">
                  <c:v>313.66712853828886</c:v>
                </c:pt>
                <c:pt idx="9">
                  <c:v>265.8252725440899</c:v>
                </c:pt>
                <c:pt idx="10">
                  <c:v>360.94767606535692</c:v>
                </c:pt>
                <c:pt idx="11">
                  <c:v>305.89438814120751</c:v>
                </c:pt>
                <c:pt idx="12">
                  <c:v>394.90527826562771</c:v>
                </c:pt>
                <c:pt idx="13">
                  <c:v>334.67263118470476</c:v>
                </c:pt>
                <c:pt idx="14">
                  <c:v>477.86792168869249</c:v>
                </c:pt>
                <c:pt idx="15">
                  <c:v>404.98145634494881</c:v>
                </c:pt>
                <c:pt idx="16">
                  <c:v>343.21194735921216</c:v>
                </c:pt>
                <c:pt idx="17">
                  <c:v>387.76894200911215</c:v>
                </c:pt>
                <c:pt idx="18">
                  <c:v>328.62475954703979</c:v>
                </c:pt>
                <c:pt idx="19">
                  <c:v>375.40665465725408</c:v>
                </c:pt>
                <c:pt idx="20">
                  <c:v>318.14802129305065</c:v>
                </c:pt>
                <c:pt idx="21">
                  <c:v>363.08235690776615</c:v>
                </c:pt>
                <c:pt idx="22">
                  <c:v>307.70347830431274</c:v>
                </c:pt>
                <c:pt idx="23">
                  <c:v>260.77122382629182</c:v>
                </c:pt>
                <c:pt idx="24">
                  <c:v>337.28346190850334</c:v>
                </c:pt>
                <c:pt idx="25">
                  <c:v>285.83954144081622</c:v>
                </c:pt>
                <c:pt idx="26">
                  <c:v>242.24206840375837</c:v>
                </c:pt>
                <c:pt idx="27">
                  <c:v>205.29426897601303</c:v>
                </c:pt>
                <c:pt idx="28">
                  <c:v>261.23961320544771</c:v>
                </c:pt>
                <c:pt idx="29">
                  <c:v>221.39422675007469</c:v>
                </c:pt>
                <c:pt idx="30">
                  <c:v>187.62622956311037</c:v>
                </c:pt>
                <c:pt idx="31">
                  <c:v>275.29485594314275</c:v>
                </c:pt>
                <c:pt idx="32">
                  <c:v>233.30570357211937</c:v>
                </c:pt>
                <c:pt idx="33">
                  <c:v>357.61441954093834</c:v>
                </c:pt>
                <c:pt idx="34">
                  <c:v>303.06953420068771</c:v>
                </c:pt>
                <c:pt idx="35">
                  <c:v>466.58988912968516</c:v>
                </c:pt>
                <c:pt idx="36">
                  <c:v>395.42359769163664</c:v>
                </c:pt>
                <c:pt idx="37">
                  <c:v>335.11189430840471</c:v>
                </c:pt>
                <c:pt idx="38">
                  <c:v>439.04743568681664</c:v>
                </c:pt>
                <c:pt idx="39">
                  <c:v>372.0820373977607</c:v>
                </c:pt>
                <c:pt idx="40">
                  <c:v>450.9977033299524</c:v>
                </c:pt>
                <c:pt idx="41">
                  <c:v>382.20959895645808</c:v>
                </c:pt>
                <c:pt idx="42">
                  <c:v>513.84745151923721</c:v>
                </c:pt>
                <c:pt idx="43">
                  <c:v>435.47323394301247</c:v>
                </c:pt>
                <c:pt idx="44">
                  <c:v>369.05298823630756</c:v>
                </c:pt>
                <c:pt idx="45">
                  <c:v>429.04962711039417</c:v>
                </c:pt>
                <c:pt idx="46">
                  <c:v>363.6091374733852</c:v>
                </c:pt>
                <c:pt idx="47">
                  <c:v>463.19815707859107</c:v>
                </c:pt>
                <c:pt idx="48">
                  <c:v>392.54918716261449</c:v>
                </c:pt>
                <c:pt idx="49">
                  <c:v>501.5062124698149</c:v>
                </c:pt>
                <c:pt idx="50">
                  <c:v>425.01433361407993</c:v>
                </c:pt>
                <c:pt idx="51">
                  <c:v>360.18932425147727</c:v>
                </c:pt>
                <c:pt idx="52">
                  <c:v>440.91891780935379</c:v>
                </c:pt>
                <c:pt idx="53">
                  <c:v>373.66807303880199</c:v>
                </c:pt>
                <c:pt idx="54">
                  <c:v>432.9607993813114</c:v>
                </c:pt>
                <c:pt idx="55">
                  <c:v>366.92376097164106</c:v>
                </c:pt>
                <c:pt idx="56">
                  <c:v>483.66549233383881</c:v>
                </c:pt>
                <c:pt idx="57">
                  <c:v>409.89475664524309</c:v>
                </c:pt>
                <c:pt idx="58">
                  <c:v>347.37585002093869</c:v>
                </c:pt>
                <c:pt idx="59">
                  <c:v>294.39259522465056</c:v>
                </c:pt>
                <c:pt idx="60">
                  <c:v>249.49057373412955</c:v>
                </c:pt>
                <c:pt idx="61">
                  <c:v>211.43720117921328</c:v>
                </c:pt>
                <c:pt idx="62">
                  <c:v>179.18789224533941</c:v>
                </c:pt>
                <c:pt idx="63">
                  <c:v>169.08496903337218</c:v>
                </c:pt>
                <c:pt idx="64">
                  <c:v>143.2954042263263</c:v>
                </c:pt>
                <c:pt idx="65">
                  <c:v>121.43937447410572</c:v>
                </c:pt>
                <c:pt idx="66">
                  <c:v>102.91692013631696</c:v>
                </c:pt>
                <c:pt idx="67">
                  <c:v>87.219589990588531</c:v>
                </c:pt>
                <c:pt idx="68">
                  <c:v>73.916483976107159</c:v>
                </c:pt>
                <c:pt idx="69">
                  <c:v>62.642424757782763</c:v>
                </c:pt>
                <c:pt idx="70">
                  <c:v>70.746205765997459</c:v>
                </c:pt>
                <c:pt idx="71">
                  <c:v>59.955690979939263</c:v>
                </c:pt>
                <c:pt idx="72">
                  <c:v>50.810991797522988</c:v>
                </c:pt>
                <c:pt idx="73">
                  <c:v>43.061081362764803</c:v>
                </c:pt>
                <c:pt idx="74">
                  <c:v>36.493220512594768</c:v>
                </c:pt>
                <c:pt idx="75">
                  <c:v>30.927117973689459</c:v>
                </c:pt>
                <c:pt idx="76">
                  <c:v>26.209981271134918</c:v>
                </c:pt>
                <c:pt idx="77">
                  <c:v>39.87059484554004</c:v>
                </c:pt>
                <c:pt idx="78">
                  <c:v>33.789360685325718</c:v>
                </c:pt>
                <c:pt idx="79">
                  <c:v>28.635662446123476</c:v>
                </c:pt>
                <c:pt idx="80">
                  <c:v>24.268028370375241</c:v>
                </c:pt>
                <c:pt idx="81">
                  <c:v>20.566564579862355</c:v>
                </c:pt>
                <c:pt idx="82">
                  <c:v>17.429663924985284</c:v>
                </c:pt>
                <c:pt idx="83">
                  <c:v>14.77121681446939</c:v>
                </c:pt>
                <c:pt idx="84">
                  <c:v>12.518247461288757</c:v>
                </c:pt>
                <c:pt idx="85">
                  <c:v>10.608910658501602</c:v>
                </c:pt>
                <c:pt idx="86">
                  <c:v>8.9907940954285905</c:v>
                </c:pt>
                <c:pt idx="87">
                  <c:v>7.6194796118502337</c:v>
                </c:pt>
                <c:pt idx="88">
                  <c:v>6.4573238958859553</c:v>
                </c:pt>
                <c:pt idx="89">
                  <c:v>5.4724251550631173</c:v>
                </c:pt>
                <c:pt idx="90">
                  <c:v>4.6377473951473123</c:v>
                </c:pt>
                <c:pt idx="91">
                  <c:v>3.9303782677220744</c:v>
                </c:pt>
                <c:pt idx="92">
                  <c:v>3.3309001140393701</c:v>
                </c:pt>
                <c:pt idx="93">
                  <c:v>2.8228569399600687</c:v>
                </c:pt>
                <c:pt idx="94">
                  <c:v>2.3923026901630275</c:v>
                </c:pt>
                <c:pt idx="95">
                  <c:v>2.0274184215095996</c:v>
                </c:pt>
                <c:pt idx="96">
                  <c:v>1.7181878667688006</c:v>
                </c:pt>
                <c:pt idx="97">
                  <c:v>1.456122482754872</c:v>
                </c:pt>
                <c:pt idx="98">
                  <c:v>1.2340284353023658</c:v>
                </c:pt>
                <c:pt idx="99">
                  <c:v>1.0458091246924057</c:v>
                </c:pt>
                <c:pt idx="100">
                  <c:v>0.88629783074804858</c:v>
                </c:pt>
                <c:pt idx="101">
                  <c:v>0.75111588361761117</c:v>
                </c:pt>
                <c:pt idx="102">
                  <c:v>0.63655246695853085</c:v>
                </c:pt>
                <c:pt idx="103">
                  <c:v>0.5394627540552398</c:v>
                </c:pt>
                <c:pt idx="104">
                  <c:v>0.45718158065330866</c:v>
                </c:pt>
                <c:pt idx="105">
                  <c:v>0.38745028478324767</c:v>
                </c:pt>
                <c:pt idx="106">
                  <c:v>0.32835470528821992</c:v>
                </c:pt>
                <c:pt idx="107">
                  <c:v>0.27827263708227756</c:v>
                </c:pt>
                <c:pt idx="108">
                  <c:v>0.23582930075801489</c:v>
                </c:pt>
                <c:pt idx="109">
                  <c:v>0.19985960416068604</c:v>
                </c:pt>
                <c:pt idx="110">
                  <c:v>0.16937615998892616</c:v>
                </c:pt>
                <c:pt idx="111">
                  <c:v>0.14354218148820652</c:v>
                </c:pt>
                <c:pt idx="112">
                  <c:v>0.12164851220939439</c:v>
                </c:pt>
                <c:pt idx="113">
                  <c:v>0.10309415928707348</c:v>
                </c:pt>
                <c:pt idx="114">
                  <c:v>8.7369795865762295E-2</c:v>
                </c:pt>
                <c:pt idx="115">
                  <c:v>7.4043779806855684E-2</c:v>
                </c:pt>
                <c:pt idx="116">
                  <c:v>6.2750304882359859E-2</c:v>
                </c:pt>
                <c:pt idx="117">
                  <c:v>5.3179359199387273E-2</c:v>
                </c:pt>
                <c:pt idx="118">
                  <c:v>4.5068215208823086E-2</c:v>
                </c:pt>
                <c:pt idx="119">
                  <c:v>3.819421769437558E-2</c:v>
                </c:pt>
                <c:pt idx="120">
                  <c:v>3.236867176847423E-2</c:v>
                </c:pt>
                <c:pt idx="121">
                  <c:v>2.7431663097252229E-2</c:v>
                </c:pt>
                <c:pt idx="122">
                  <c:v>2.324766816703459E-2</c:v>
                </c:pt>
                <c:pt idx="123">
                  <c:v>1.9701834091812306E-2</c:v>
                </c:pt>
                <c:pt idx="124">
                  <c:v>1.669682584043914E-2</c:v>
                </c:pt>
                <c:pt idx="125">
                  <c:v>1.4150154338260994E-2</c:v>
                </c:pt>
                <c:pt idx="126">
                  <c:v>1.199191209814645E-2</c:v>
                </c:pt>
                <c:pt idx="127">
                  <c:v>1.0162854222786129E-2</c:v>
                </c:pt>
                <c:pt idx="128">
                  <c:v>8.6127721007533131E-3</c:v>
                </c:pt>
                <c:pt idx="129">
                  <c:v>7.2991151534178306E-3</c:v>
                </c:pt>
                <c:pt idx="130">
                  <c:v>6.1858227989329872E-3</c:v>
                </c:pt>
                <c:pt idx="131">
                  <c:v>5.242334570085762E-3</c:v>
                </c:pt>
                <c:pt idx="132">
                  <c:v>4.4427512132188375E-3</c:v>
                </c:pt>
                <c:pt idx="133">
                  <c:v>3.7651237399436996E-3</c:v>
                </c:pt>
                <c:pt idx="134">
                  <c:v>3.1908509157362432E-3</c:v>
                </c:pt>
                <c:pt idx="135">
                  <c:v>2.7041686461563852E-3</c:v>
                </c:pt>
                <c:pt idx="136">
                  <c:v>2.2917172440718673E-3</c:v>
                </c:pt>
                <c:pt idx="137">
                  <c:v>1.9421746991413892E-3</c:v>
                </c:pt>
                <c:pt idx="138">
                  <c:v>1.6459458826093539E-3</c:v>
                </c:pt>
                <c:pt idx="139">
                  <c:v>1.3948991559185485E-3</c:v>
                </c:pt>
                <c:pt idx="140">
                  <c:v>1.1821431529070987E-3</c:v>
                </c:pt>
                <c:pt idx="141">
                  <c:v>1.0018376081422891E-3</c:v>
                </c:pt>
                <c:pt idx="142">
                  <c:v>8.4903303852840466E-4</c:v>
                </c:pt>
                <c:pt idx="143">
                  <c:v>7.1953487736347145E-4</c:v>
                </c:pt>
                <c:pt idx="144">
                  <c:v>6.0978833125248876E-4</c:v>
                </c:pt>
                <c:pt idx="145">
                  <c:v>5.1678079913819084E-4</c:v>
                </c:pt>
                <c:pt idx="146">
                  <c:v>4.37959174799833E-4</c:v>
                </c:pt>
                <c:pt idx="147">
                  <c:v>3.711597627296129E-4</c:v>
                </c:pt>
                <c:pt idx="148">
                  <c:v>3.1454888354026347E-4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271.77626193483138</c:v>
                </c:pt>
                <c:pt idx="4">
                  <c:v>271.70509609362705</c:v>
                </c:pt>
                <c:pt idx="5">
                  <c:v>274.4215115311236</c:v>
                </c:pt>
                <c:pt idx="6">
                  <c:v>274.28253817854807</c:v>
                </c:pt>
                <c:pt idx="7">
                  <c:v>274.14712722598131</c:v>
                </c:pt>
                <c:pt idx="8">
                  <c:v>277.74825080418742</c:v>
                </c:pt>
                <c:pt idx="9">
                  <c:v>277.52400084429149</c:v>
                </c:pt>
                <c:pt idx="10">
                  <c:v>280.0828161846423</c:v>
                </c:pt>
                <c:pt idx="11">
                  <c:v>279.79872269663326</c:v>
                </c:pt>
                <c:pt idx="12">
                  <c:v>282.29817350820696</c:v>
                </c:pt>
                <c:pt idx="13">
                  <c:v>281.95729223460688</c:v>
                </c:pt>
                <c:pt idx="14">
                  <c:v>281.62514900631959</c:v>
                </c:pt>
                <c:pt idx="15">
                  <c:v>285.08598165094537</c:v>
                </c:pt>
                <c:pt idx="16">
                  <c:v>284.67363856421269</c:v>
                </c:pt>
                <c:pt idx="17">
                  <c:v>287.04812728767644</c:v>
                </c:pt>
                <c:pt idx="18">
                  <c:v>286.58548716554822</c:v>
                </c:pt>
                <c:pt idx="19">
                  <c:v>288.9114956578843</c:v>
                </c:pt>
                <c:pt idx="20">
                  <c:v>288.40109052631095</c:v>
                </c:pt>
                <c:pt idx="21">
                  <c:v>287.90376896228133</c:v>
                </c:pt>
                <c:pt idx="22">
                  <c:v>290.3206334440203</c:v>
                </c:pt>
                <c:pt idx="23">
                  <c:v>289.77410690954002</c:v>
                </c:pt>
                <c:pt idx="24">
                  <c:v>292.01837930791646</c:v>
                </c:pt>
                <c:pt idx="25">
                  <c:v>291.42833328017821</c:v>
                </c:pt>
                <c:pt idx="26">
                  <c:v>290.85341231012507</c:v>
                </c:pt>
                <c:pt idx="27">
                  <c:v>290.29322868669851</c:v>
                </c:pt>
                <c:pt idx="28">
                  <c:v>289.74740463730558</c:v>
                </c:pt>
                <c:pt idx="29">
                  <c:v>292.13242944173379</c:v>
                </c:pt>
                <c:pt idx="30">
                  <c:v>291.53945988808084</c:v>
                </c:pt>
                <c:pt idx="31">
                  <c:v>293.73795226770488</c:v>
                </c:pt>
                <c:pt idx="32">
                  <c:v>293.10382723767214</c:v>
                </c:pt>
                <c:pt idx="33">
                  <c:v>295.14564037168464</c:v>
                </c:pt>
                <c:pt idx="34">
                  <c:v>294.47543109944974</c:v>
                </c:pt>
                <c:pt idx="35">
                  <c:v>293.82240176475716</c:v>
                </c:pt>
                <c:pt idx="36">
                  <c:v>296.91917543061857</c:v>
                </c:pt>
                <c:pt idx="37">
                  <c:v>296.20350390830168</c:v>
                </c:pt>
                <c:pt idx="38">
                  <c:v>298.28243962363962</c:v>
                </c:pt>
                <c:pt idx="39">
                  <c:v>297.53182260793722</c:v>
                </c:pt>
                <c:pt idx="40">
                  <c:v>299.57829112865522</c:v>
                </c:pt>
                <c:pt idx="41">
                  <c:v>298.79445665559649</c:v>
                </c:pt>
                <c:pt idx="42">
                  <c:v>298.03071475339362</c:v>
                </c:pt>
                <c:pt idx="43">
                  <c:v>300.86593270400283</c:v>
                </c:pt>
                <c:pt idx="44">
                  <c:v>300.04909122438988</c:v>
                </c:pt>
                <c:pt idx="45">
                  <c:v>302.02892283628574</c:v>
                </c:pt>
                <c:pt idx="46">
                  <c:v>301.18226962672111</c:v>
                </c:pt>
                <c:pt idx="47">
                  <c:v>303.1335811989386</c:v>
                </c:pt>
                <c:pt idx="48">
                  <c:v>302.25861151799381</c:v>
                </c:pt>
                <c:pt idx="49">
                  <c:v>301.40607053968375</c:v>
                </c:pt>
                <c:pt idx="50">
                  <c:v>304.20616403001395</c:v>
                </c:pt>
                <c:pt idx="51">
                  <c:v>303.30370009196133</c:v>
                </c:pt>
                <c:pt idx="52">
                  <c:v>305.20063157067216</c:v>
                </c:pt>
                <c:pt idx="53">
                  <c:v>304.27267575874646</c:v>
                </c:pt>
                <c:pt idx="54">
                  <c:v>306.14476881440783</c:v>
                </c:pt>
                <c:pt idx="55">
                  <c:v>305.19261127989978</c:v>
                </c:pt>
                <c:pt idx="56">
                  <c:v>304.26486105763126</c:v>
                </c:pt>
                <c:pt idx="57">
                  <c:v>306.94078881048745</c:v>
                </c:pt>
                <c:pt idx="58">
                  <c:v>305.9682263451889</c:v>
                </c:pt>
                <c:pt idx="59">
                  <c:v>305.02059424582535</c:v>
                </c:pt>
                <c:pt idx="60">
                  <c:v>304.09725345509423</c:v>
                </c:pt>
                <c:pt idx="61">
                  <c:v>303.19758129709049</c:v>
                </c:pt>
                <c:pt idx="62">
                  <c:v>302.32097105739109</c:v>
                </c:pt>
                <c:pt idx="63">
                  <c:v>301.46683157390311</c:v>
                </c:pt>
                <c:pt idx="64">
                  <c:v>301.55975745733912</c:v>
                </c:pt>
                <c:pt idx="65">
                  <c:v>300.72513068823304</c:v>
                </c:pt>
                <c:pt idx="66">
                  <c:v>299.91189848401655</c:v>
                </c:pt>
                <c:pt idx="67">
                  <c:v>299.11951242301922</c:v>
                </c:pt>
                <c:pt idx="68">
                  <c:v>298.3474381416425</c:v>
                </c:pt>
                <c:pt idx="69">
                  <c:v>297.5951549739994</c:v>
                </c:pt>
                <c:pt idx="70">
                  <c:v>296.86215560079131</c:v>
                </c:pt>
                <c:pt idx="71">
                  <c:v>297.02171795859516</c:v>
                </c:pt>
                <c:pt idx="72">
                  <c:v>296.30341789277844</c:v>
                </c:pt>
                <c:pt idx="73">
                  <c:v>295.60353050905758</c:v>
                </c:pt>
                <c:pt idx="74">
                  <c:v>294.92158382242513</c:v>
                </c:pt>
                <c:pt idx="75">
                  <c:v>294.25711794659145</c:v>
                </c:pt>
                <c:pt idx="76">
                  <c:v>293.60968478385018</c:v>
                </c:pt>
                <c:pt idx="77">
                  <c:v>292.97884772289308</c:v>
                </c:pt>
                <c:pt idx="78">
                  <c:v>293.23795359578054</c:v>
                </c:pt>
                <c:pt idx="79">
                  <c:v>292.61664537731809</c:v>
                </c:pt>
                <c:pt idx="80">
                  <c:v>292.01126358188486</c:v>
                </c:pt>
                <c:pt idx="81">
                  <c:v>291.42139995647057</c:v>
                </c:pt>
                <c:pt idx="82">
                  <c:v>290.84665671309648</c:v>
                </c:pt>
                <c:pt idx="83">
                  <c:v>290.28664626055826</c:v>
                </c:pt>
                <c:pt idx="84">
                  <c:v>289.74099094304455</c:v>
                </c:pt>
                <c:pt idx="85">
                  <c:v>289.20932278545666</c:v>
                </c:pt>
                <c:pt idx="86">
                  <c:v>288.69128324525593</c:v>
                </c:pt>
                <c:pt idx="87">
                  <c:v>288.1865229706724</c:v>
                </c:pt>
                <c:pt idx="88">
                  <c:v>287.69470156511147</c:v>
                </c:pt>
                <c:pt idx="89">
                  <c:v>287.21548735759978</c:v>
                </c:pt>
                <c:pt idx="90">
                  <c:v>286.74855717911532</c:v>
                </c:pt>
                <c:pt idx="91">
                  <c:v>286.29359614465102</c:v>
                </c:pt>
                <c:pt idx="92">
                  <c:v>285.85029744086467</c:v>
                </c:pt>
                <c:pt idx="93">
                  <c:v>285.4183621191728</c:v>
                </c:pt>
                <c:pt idx="94">
                  <c:v>284.9974988941475</c:v>
                </c:pt>
                <c:pt idx="95">
                  <c:v>284.5874239470815</c:v>
                </c:pt>
                <c:pt idx="96">
                  <c:v>284.18786073458875</c:v>
                </c:pt>
                <c:pt idx="97">
                  <c:v>283.79853980211095</c:v>
                </c:pt>
                <c:pt idx="98">
                  <c:v>283.41919860220469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2.7762619348313637</c:v>
                </c:pt>
                <c:pt idx="4">
                  <c:v>2.7050960936270352</c:v>
                </c:pt>
                <c:pt idx="5">
                  <c:v>5.4215115311235964</c:v>
                </c:pt>
                <c:pt idx="6">
                  <c:v>5.2825381785480543</c:v>
                </c:pt>
                <c:pt idx="7">
                  <c:v>8.9784003463841433</c:v>
                </c:pt>
                <c:pt idx="8">
                  <c:v>8.7482508041874087</c:v>
                </c:pt>
                <c:pt idx="9">
                  <c:v>8.5240008442915123</c:v>
                </c:pt>
                <c:pt idx="10">
                  <c:v>11.082816184642319</c:v>
                </c:pt>
                <c:pt idx="11">
                  <c:v>10.798722696633261</c:v>
                </c:pt>
                <c:pt idx="12">
                  <c:v>13.298173508206956</c:v>
                </c:pt>
                <c:pt idx="13">
                  <c:v>12.957292234606905</c:v>
                </c:pt>
                <c:pt idx="14">
                  <c:v>16.509172686001001</c:v>
                </c:pt>
                <c:pt idx="15">
                  <c:v>16.085981650945389</c:v>
                </c:pt>
                <c:pt idx="16">
                  <c:v>15.673638564212672</c:v>
                </c:pt>
                <c:pt idx="17">
                  <c:v>18.048127287676444</c:v>
                </c:pt>
                <c:pt idx="18">
                  <c:v>17.585487165548233</c:v>
                </c:pt>
                <c:pt idx="19">
                  <c:v>19.911495657884291</c:v>
                </c:pt>
                <c:pt idx="20">
                  <c:v>19.401090526310952</c:v>
                </c:pt>
                <c:pt idx="21">
                  <c:v>21.881538033556843</c:v>
                </c:pt>
                <c:pt idx="22">
                  <c:v>21.320633444020281</c:v>
                </c:pt>
                <c:pt idx="23">
                  <c:v>20.774106909540023</c:v>
                </c:pt>
                <c:pt idx="24">
                  <c:v>23.018379307916458</c:v>
                </c:pt>
                <c:pt idx="25">
                  <c:v>22.428333280178204</c:v>
                </c:pt>
                <c:pt idx="26">
                  <c:v>21.853412310125041</c:v>
                </c:pt>
                <c:pt idx="27">
                  <c:v>21.293228686698484</c:v>
                </c:pt>
                <c:pt idx="28">
                  <c:v>23.740998876364671</c:v>
                </c:pt>
                <c:pt idx="29">
                  <c:v>23.132429441733809</c:v>
                </c:pt>
                <c:pt idx="30">
                  <c:v>22.539459888080817</c:v>
                </c:pt>
                <c:pt idx="31">
                  <c:v>24.737952267704877</c:v>
                </c:pt>
                <c:pt idx="32">
                  <c:v>24.103827237672121</c:v>
                </c:pt>
                <c:pt idx="33">
                  <c:v>26.145640371684618</c:v>
                </c:pt>
                <c:pt idx="34">
                  <c:v>25.475431099449718</c:v>
                </c:pt>
                <c:pt idx="35">
                  <c:v>28.65367488515999</c:v>
                </c:pt>
                <c:pt idx="36">
                  <c:v>27.919175430618573</c:v>
                </c:pt>
                <c:pt idx="37">
                  <c:v>27.203503908301691</c:v>
                </c:pt>
                <c:pt idx="38">
                  <c:v>29.282439623639608</c:v>
                </c:pt>
                <c:pt idx="39">
                  <c:v>28.531822607937219</c:v>
                </c:pt>
                <c:pt idx="40">
                  <c:v>30.578291128655223</c:v>
                </c:pt>
                <c:pt idx="41">
                  <c:v>29.794456655596477</c:v>
                </c:pt>
                <c:pt idx="42">
                  <c:v>32.704263701553558</c:v>
                </c:pt>
                <c:pt idx="43">
                  <c:v>31.865932704002851</c:v>
                </c:pt>
                <c:pt idx="44">
                  <c:v>31.049091224389866</c:v>
                </c:pt>
                <c:pt idx="45">
                  <c:v>33.02892283628573</c:v>
                </c:pt>
                <c:pt idx="46">
                  <c:v>32.182269626721087</c:v>
                </c:pt>
                <c:pt idx="47">
                  <c:v>34.133581198938622</c:v>
                </c:pt>
                <c:pt idx="48">
                  <c:v>33.258611517993785</c:v>
                </c:pt>
                <c:pt idx="49">
                  <c:v>36.132370047122251</c:v>
                </c:pt>
                <c:pt idx="50">
                  <c:v>35.206164030013959</c:v>
                </c:pt>
                <c:pt idx="51">
                  <c:v>34.303700091961332</c:v>
                </c:pt>
                <c:pt idx="52">
                  <c:v>36.200631570672137</c:v>
                </c:pt>
                <c:pt idx="53">
                  <c:v>35.272675758746438</c:v>
                </c:pt>
                <c:pt idx="54">
                  <c:v>37.14476881440784</c:v>
                </c:pt>
                <c:pt idx="55">
                  <c:v>36.192611279899772</c:v>
                </c:pt>
                <c:pt idx="56">
                  <c:v>38.93893751138399</c:v>
                </c:pt>
                <c:pt idx="57">
                  <c:v>37.940788810487454</c:v>
                </c:pt>
                <c:pt idx="58">
                  <c:v>36.968226345188917</c:v>
                </c:pt>
                <c:pt idx="59">
                  <c:v>36.020594245825357</c:v>
                </c:pt>
                <c:pt idx="60">
                  <c:v>35.097253455094219</c:v>
                </c:pt>
                <c:pt idx="61">
                  <c:v>34.197581297090508</c:v>
                </c:pt>
                <c:pt idx="62">
                  <c:v>33.320971057391112</c:v>
                </c:pt>
                <c:pt idx="63">
                  <c:v>33.41634164091743</c:v>
                </c:pt>
                <c:pt idx="64">
                  <c:v>32.559757457339103</c:v>
                </c:pt>
                <c:pt idx="65">
                  <c:v>31.72513068823304</c:v>
                </c:pt>
                <c:pt idx="66">
                  <c:v>30.911898484016518</c:v>
                </c:pt>
                <c:pt idx="67">
                  <c:v>30.119512423019192</c:v>
                </c:pt>
                <c:pt idx="68">
                  <c:v>29.347438141642506</c:v>
                </c:pt>
                <c:pt idx="69">
                  <c:v>28.595154973999382</c:v>
                </c:pt>
                <c:pt idx="70">
                  <c:v>28.758915108527084</c:v>
                </c:pt>
                <c:pt idx="71">
                  <c:v>28.021717958595151</c:v>
                </c:pt>
                <c:pt idx="72">
                  <c:v>27.303417892778423</c:v>
                </c:pt>
                <c:pt idx="73">
                  <c:v>26.603530509057585</c:v>
                </c:pt>
                <c:pt idx="74">
                  <c:v>25.921583822425116</c:v>
                </c:pt>
                <c:pt idx="75">
                  <c:v>25.257117946591453</c:v>
                </c:pt>
                <c:pt idx="76">
                  <c:v>24.609684783850167</c:v>
                </c:pt>
                <c:pt idx="77">
                  <c:v>24.875607230628841</c:v>
                </c:pt>
                <c:pt idx="78">
                  <c:v>24.237953595780549</c:v>
                </c:pt>
                <c:pt idx="79">
                  <c:v>23.616645377318097</c:v>
                </c:pt>
                <c:pt idx="80">
                  <c:v>23.011263581884865</c:v>
                </c:pt>
                <c:pt idx="81">
                  <c:v>22.421399956470562</c:v>
                </c:pt>
                <c:pt idx="82">
                  <c:v>21.846656713096504</c:v>
                </c:pt>
                <c:pt idx="83">
                  <c:v>21.286646260558232</c:v>
                </c:pt>
                <c:pt idx="84">
                  <c:v>20.740990943044537</c:v>
                </c:pt>
                <c:pt idx="85">
                  <c:v>20.209322785456671</c:v>
                </c:pt>
                <c:pt idx="86">
                  <c:v>19.691283245255942</c:v>
                </c:pt>
                <c:pt idx="87">
                  <c:v>19.186522970672396</c:v>
                </c:pt>
                <c:pt idx="88">
                  <c:v>18.694701565111465</c:v>
                </c:pt>
                <c:pt idx="89">
                  <c:v>18.215487357599798</c:v>
                </c:pt>
                <c:pt idx="90">
                  <c:v>17.748557179115345</c:v>
                </c:pt>
                <c:pt idx="91">
                  <c:v>17.293596144651001</c:v>
                </c:pt>
                <c:pt idx="92">
                  <c:v>16.85029744086469</c:v>
                </c:pt>
                <c:pt idx="93">
                  <c:v>16.418362119172823</c:v>
                </c:pt>
                <c:pt idx="94">
                  <c:v>15.997498894147487</c:v>
                </c:pt>
                <c:pt idx="95">
                  <c:v>15.58742394708149</c:v>
                </c:pt>
                <c:pt idx="96">
                  <c:v>15.187860734588748</c:v>
                </c:pt>
                <c:pt idx="97">
                  <c:v>14.798539802110938</c:v>
                </c:pt>
                <c:pt idx="98">
                  <c:v>14.419198602204693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290.55387852122544</c:v>
                </c:pt>
                <c:pt idx="4">
                  <c:v>290.00137305445577</c:v>
                </c:pt>
                <c:pt idx="5">
                  <c:v>311.01690886344824</c:v>
                </c:pt>
                <c:pt idx="6">
                  <c:v>309.93986039530557</c:v>
                </c:pt>
                <c:pt idx="7">
                  <c:v>308.89042065503241</c:v>
                </c:pt>
                <c:pt idx="8">
                  <c:v>332.92972603414484</c:v>
                </c:pt>
                <c:pt idx="9">
                  <c:v>331.29097117672234</c:v>
                </c:pt>
                <c:pt idx="10">
                  <c:v>351.24810217653811</c:v>
                </c:pt>
                <c:pt idx="11">
                  <c:v>349.13977972129095</c:v>
                </c:pt>
                <c:pt idx="12">
                  <c:v>368.6393798740952</c:v>
                </c:pt>
                <c:pt idx="13">
                  <c:v>366.08525477629593</c:v>
                </c:pt>
                <c:pt idx="14">
                  <c:v>363.59660133261019</c:v>
                </c:pt>
                <c:pt idx="15">
                  <c:v>386.28498373572381</c:v>
                </c:pt>
                <c:pt idx="16">
                  <c:v>383.27853667701146</c:v>
                </c:pt>
                <c:pt idx="17">
                  <c:v>401.90303447511963</c:v>
                </c:pt>
                <c:pt idx="18">
                  <c:v>398.4962391261771</c:v>
                </c:pt>
                <c:pt idx="19">
                  <c:v>416.73065103851036</c:v>
                </c:pt>
                <c:pt idx="20">
                  <c:v>412.94376914494103</c:v>
                </c:pt>
                <c:pt idx="21">
                  <c:v>409.25395901254672</c:v>
                </c:pt>
                <c:pt idx="22">
                  <c:v>430.92616990981583</c:v>
                </c:pt>
                <c:pt idx="23">
                  <c:v>426.77540446868431</c:v>
                </c:pt>
                <c:pt idx="24">
                  <c:v>444.28491698845426</c:v>
                </c:pt>
                <c:pt idx="25">
                  <c:v>439.79171754952165</c:v>
                </c:pt>
                <c:pt idx="26">
                  <c:v>435.41369539763059</c:v>
                </c:pt>
                <c:pt idx="27">
                  <c:v>431.14789811376852</c:v>
                </c:pt>
                <c:pt idx="28">
                  <c:v>426.99144896032044</c:v>
                </c:pt>
                <c:pt idx="29">
                  <c:v>448.05478741392631</c:v>
                </c:pt>
                <c:pt idx="30">
                  <c:v>443.46495228053925</c:v>
                </c:pt>
                <c:pt idx="31">
                  <c:v>460.54665008497227</c:v>
                </c:pt>
                <c:pt idx="32">
                  <c:v>455.63660240101837</c:v>
                </c:pt>
                <c:pt idx="33">
                  <c:v>472.21639387113015</c:v>
                </c:pt>
                <c:pt idx="34">
                  <c:v>467.00720757825701</c:v>
                </c:pt>
                <c:pt idx="35">
                  <c:v>461.93155195836226</c:v>
                </c:pt>
                <c:pt idx="36">
                  <c:v>482.15064496798675</c:v>
                </c:pt>
                <c:pt idx="37">
                  <c:v>476.68680714991956</c:v>
                </c:pt>
                <c:pt idx="38">
                  <c:v>492.91690618462377</c:v>
                </c:pt>
                <c:pt idx="39">
                  <c:v>487.17708935085398</c:v>
                </c:pt>
                <c:pt idx="40">
                  <c:v>503.13828373072931</c:v>
                </c:pt>
                <c:pt idx="41">
                  <c:v>497.13645526102221</c:v>
                </c:pt>
                <c:pt idx="42">
                  <c:v>491.28847580910838</c:v>
                </c:pt>
                <c:pt idx="43">
                  <c:v>510.75504249735155</c:v>
                </c:pt>
                <c:pt idx="44">
                  <c:v>504.55796838526589</c:v>
                </c:pt>
                <c:pt idx="45">
                  <c:v>520.07362667870939</c:v>
                </c:pt>
                <c:pt idx="46">
                  <c:v>513.63768285704077</c:v>
                </c:pt>
                <c:pt idx="47">
                  <c:v>528.92059455328024</c:v>
                </c:pt>
                <c:pt idx="48">
                  <c:v>522.25787028881462</c:v>
                </c:pt>
                <c:pt idx="49">
                  <c:v>515.76593624087866</c:v>
                </c:pt>
                <c:pt idx="50">
                  <c:v>534.65645363410863</c:v>
                </c:pt>
                <c:pt idx="51">
                  <c:v>527.84669812904019</c:v>
                </c:pt>
                <c:pt idx="52">
                  <c:v>542.76538031514929</c:v>
                </c:pt>
                <c:pt idx="53">
                  <c:v>535.74776308735204</c:v>
                </c:pt>
                <c:pt idx="54">
                  <c:v>550.46391181395086</c:v>
                </c:pt>
                <c:pt idx="55">
                  <c:v>543.24895280680767</c:v>
                </c:pt>
                <c:pt idx="56">
                  <c:v>536.21893983107293</c:v>
                </c:pt>
                <c:pt idx="57">
                  <c:v>554.53377287786566</c:v>
                </c:pt>
                <c:pt idx="58">
                  <c:v>547.21448830887084</c:v>
                </c:pt>
                <c:pt idx="59">
                  <c:v>540.0828240205243</c:v>
                </c:pt>
                <c:pt idx="60">
                  <c:v>533.13397061248395</c:v>
                </c:pt>
                <c:pt idx="61">
                  <c:v>526.36324196709108</c:v>
                </c:pt>
                <c:pt idx="62">
                  <c:v>519.76607208917983</c:v>
                </c:pt>
                <c:pt idx="63">
                  <c:v>513.33801202689483</c:v>
                </c:pt>
                <c:pt idx="64">
                  <c:v>511.2893930252942</c:v>
                </c:pt>
                <c:pt idx="65">
                  <c:v>505.07862153676797</c:v>
                </c:pt>
                <c:pt idx="66">
                  <c:v>499.02705504686372</c:v>
                </c:pt>
                <c:pt idx="67">
                  <c:v>493.13061254380477</c:v>
                </c:pt>
                <c:pt idx="68">
                  <c:v>487.38531762721038</c:v>
                </c:pt>
                <c:pt idx="69">
                  <c:v>481.78729582651926</c:v>
                </c:pt>
                <c:pt idx="70">
                  <c:v>476.33277198815233</c:v>
                </c:pt>
                <c:pt idx="71">
                  <c:v>475.12993714804713</c:v>
                </c:pt>
                <c:pt idx="72">
                  <c:v>469.84606598643529</c:v>
                </c:pt>
                <c:pt idx="73">
                  <c:v>464.69763994666653</c:v>
                </c:pt>
                <c:pt idx="74">
                  <c:v>459.68118707030919</c:v>
                </c:pt>
                <c:pt idx="75">
                  <c:v>454.79332439804205</c:v>
                </c:pt>
                <c:pt idx="76">
                  <c:v>450.03075568827853</c:v>
                </c:pt>
                <c:pt idx="77">
                  <c:v>445.39026919427124</c:v>
                </c:pt>
                <c:pt idx="78">
                  <c:v>444.98060491659265</c:v>
                </c:pt>
                <c:pt idx="79">
                  <c:v>440.46957242811942</c:v>
                </c:pt>
                <c:pt idx="80">
                  <c:v>436.07417435357326</c:v>
                </c:pt>
                <c:pt idx="81">
                  <c:v>431.7914465560923</c:v>
                </c:pt>
                <c:pt idx="82">
                  <c:v>427.61850088058367</c:v>
                </c:pt>
                <c:pt idx="83">
                  <c:v>423.55252320603051</c:v>
                </c:pt>
                <c:pt idx="84">
                  <c:v>419.59077154772496</c:v>
                </c:pt>
                <c:pt idx="85">
                  <c:v>415.73057420814877</c:v>
                </c:pt>
                <c:pt idx="86">
                  <c:v>411.96932797525278</c:v>
                </c:pt>
                <c:pt idx="87">
                  <c:v>408.30449636692174</c:v>
                </c:pt>
                <c:pt idx="88">
                  <c:v>404.73360792043968</c:v>
                </c:pt>
                <c:pt idx="89">
                  <c:v>401.25425452580282</c:v>
                </c:pt>
                <c:pt idx="90">
                  <c:v>397.86408980175571</c:v>
                </c:pt>
                <c:pt idx="91">
                  <c:v>394.56082751345542</c:v>
                </c:pt>
                <c:pt idx="92">
                  <c:v>391.3422400306971</c:v>
                </c:pt>
                <c:pt idx="93">
                  <c:v>388.20615682566074</c:v>
                </c:pt>
                <c:pt idx="94">
                  <c:v>385.15046300916629</c:v>
                </c:pt>
                <c:pt idx="95">
                  <c:v>382.17309790444978</c:v>
                </c:pt>
                <c:pt idx="96">
                  <c:v>379.27205365749938</c:v>
                </c:pt>
                <c:pt idx="97">
                  <c:v>376.44537388301285</c:v>
                </c:pt>
                <c:pt idx="98">
                  <c:v>373.69115234506467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5-4888-8EE1-ABD8FB284F7F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5-4888-8EE1-ABD8FB28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21.553878521225446</c:v>
                </c:pt>
                <c:pt idx="4">
                  <c:v>21.001373054455762</c:v>
                </c:pt>
                <c:pt idx="5">
                  <c:v>42.016908863448243</c:v>
                </c:pt>
                <c:pt idx="6">
                  <c:v>40.939860395305594</c:v>
                </c:pt>
                <c:pt idx="7">
                  <c:v>65.611593359265257</c:v>
                </c:pt>
                <c:pt idx="8">
                  <c:v>63.929726034144849</c:v>
                </c:pt>
                <c:pt idx="9">
                  <c:v>62.290971176722323</c:v>
                </c:pt>
                <c:pt idx="10">
                  <c:v>82.248102176538097</c:v>
                </c:pt>
                <c:pt idx="11">
                  <c:v>80.13977972129095</c:v>
                </c:pt>
                <c:pt idx="12">
                  <c:v>99.639379874095198</c:v>
                </c:pt>
                <c:pt idx="13">
                  <c:v>97.085254776295912</c:v>
                </c:pt>
                <c:pt idx="14">
                  <c:v>120.3705245961216</c:v>
                </c:pt>
                <c:pt idx="15">
                  <c:v>117.2849837357238</c:v>
                </c:pt>
                <c:pt idx="16">
                  <c:v>114.27853667701147</c:v>
                </c:pt>
                <c:pt idx="17">
                  <c:v>132.90303447511965</c:v>
                </c:pt>
                <c:pt idx="18">
                  <c:v>129.4962391261771</c:v>
                </c:pt>
                <c:pt idx="19">
                  <c:v>147.73065103851033</c:v>
                </c:pt>
                <c:pt idx="20">
                  <c:v>143.943769144941</c:v>
                </c:pt>
                <c:pt idx="21">
                  <c:v>166.1861339538938</c:v>
                </c:pt>
                <c:pt idx="22">
                  <c:v>161.92616990981583</c:v>
                </c:pt>
                <c:pt idx="23">
                  <c:v>157.77540446868429</c:v>
                </c:pt>
                <c:pt idx="24">
                  <c:v>175.28491698845423</c:v>
                </c:pt>
                <c:pt idx="25">
                  <c:v>170.79171754952165</c:v>
                </c:pt>
                <c:pt idx="26">
                  <c:v>166.41369539763056</c:v>
                </c:pt>
                <c:pt idx="27">
                  <c:v>162.14789811376852</c:v>
                </c:pt>
                <c:pt idx="28">
                  <c:v>183.7653722238318</c:v>
                </c:pt>
                <c:pt idx="29">
                  <c:v>179.05478741392631</c:v>
                </c:pt>
                <c:pt idx="30">
                  <c:v>174.46495228053922</c:v>
                </c:pt>
                <c:pt idx="31">
                  <c:v>191.54665008497227</c:v>
                </c:pt>
                <c:pt idx="32">
                  <c:v>186.63660240101837</c:v>
                </c:pt>
                <c:pt idx="33">
                  <c:v>203.21639387113015</c:v>
                </c:pt>
                <c:pt idx="34">
                  <c:v>198.00720757825701</c:v>
                </c:pt>
                <c:pt idx="35">
                  <c:v>218.75822578115222</c:v>
                </c:pt>
                <c:pt idx="36">
                  <c:v>213.15064496798672</c:v>
                </c:pt>
                <c:pt idx="37">
                  <c:v>207.68680714991959</c:v>
                </c:pt>
                <c:pt idx="38">
                  <c:v>223.91690618462377</c:v>
                </c:pt>
                <c:pt idx="39">
                  <c:v>218.17708935085395</c:v>
                </c:pt>
                <c:pt idx="40">
                  <c:v>234.13828373072928</c:v>
                </c:pt>
                <c:pt idx="41">
                  <c:v>228.13645526102221</c:v>
                </c:pt>
                <c:pt idx="42">
                  <c:v>248.11514963189839</c:v>
                </c:pt>
                <c:pt idx="43">
                  <c:v>241.75504249735155</c:v>
                </c:pt>
                <c:pt idx="44">
                  <c:v>235.55796838526592</c:v>
                </c:pt>
                <c:pt idx="45">
                  <c:v>251.07362667870939</c:v>
                </c:pt>
                <c:pt idx="46">
                  <c:v>244.63768285704077</c:v>
                </c:pt>
                <c:pt idx="47">
                  <c:v>259.92059455328024</c:v>
                </c:pt>
                <c:pt idx="48">
                  <c:v>253.25787028881459</c:v>
                </c:pt>
                <c:pt idx="49">
                  <c:v>272.64536062294724</c:v>
                </c:pt>
                <c:pt idx="50">
                  <c:v>265.65645363410869</c:v>
                </c:pt>
                <c:pt idx="51">
                  <c:v>258.84669812904019</c:v>
                </c:pt>
                <c:pt idx="52">
                  <c:v>273.76538031514934</c:v>
                </c:pt>
                <c:pt idx="53">
                  <c:v>266.74776308735204</c:v>
                </c:pt>
                <c:pt idx="54">
                  <c:v>281.46391181395086</c:v>
                </c:pt>
                <c:pt idx="55">
                  <c:v>274.24895280680761</c:v>
                </c:pt>
                <c:pt idx="56">
                  <c:v>293.04561365386297</c:v>
                </c:pt>
                <c:pt idx="57">
                  <c:v>285.5337728778656</c:v>
                </c:pt>
                <c:pt idx="58">
                  <c:v>278.21448830887078</c:v>
                </c:pt>
                <c:pt idx="59">
                  <c:v>271.0828240205243</c:v>
                </c:pt>
                <c:pt idx="60">
                  <c:v>264.13397061248395</c:v>
                </c:pt>
                <c:pt idx="61">
                  <c:v>257.36324196709108</c:v>
                </c:pt>
                <c:pt idx="62">
                  <c:v>250.76607208917983</c:v>
                </c:pt>
                <c:pt idx="63">
                  <c:v>248.66355788773788</c:v>
                </c:pt>
                <c:pt idx="64">
                  <c:v>242.28939302529417</c:v>
                </c:pt>
                <c:pt idx="65">
                  <c:v>236.078621536768</c:v>
                </c:pt>
                <c:pt idx="66">
                  <c:v>230.02705504686372</c:v>
                </c:pt>
                <c:pt idx="67">
                  <c:v>224.13061254380474</c:v>
                </c:pt>
                <c:pt idx="68">
                  <c:v>218.38531762721036</c:v>
                </c:pt>
                <c:pt idx="69">
                  <c:v>212.78729582651926</c:v>
                </c:pt>
                <c:pt idx="70">
                  <c:v>211.55281673043825</c:v>
                </c:pt>
                <c:pt idx="71">
                  <c:v>206.12993714804711</c:v>
                </c:pt>
                <c:pt idx="72">
                  <c:v>200.84606598643529</c:v>
                </c:pt>
                <c:pt idx="73">
                  <c:v>195.69763994666653</c:v>
                </c:pt>
                <c:pt idx="74">
                  <c:v>190.68118707030916</c:v>
                </c:pt>
                <c:pt idx="75">
                  <c:v>185.79332439804202</c:v>
                </c:pt>
                <c:pt idx="76">
                  <c:v>181.03075568827853</c:v>
                </c:pt>
                <c:pt idx="77">
                  <c:v>180.61031393655716</c:v>
                </c:pt>
                <c:pt idx="78">
                  <c:v>175.98060491659265</c:v>
                </c:pt>
                <c:pt idx="79">
                  <c:v>171.46957242811942</c:v>
                </c:pt>
                <c:pt idx="80">
                  <c:v>167.07417435357326</c:v>
                </c:pt>
                <c:pt idx="81">
                  <c:v>162.7914465560923</c:v>
                </c:pt>
                <c:pt idx="82">
                  <c:v>158.61850088058367</c:v>
                </c:pt>
                <c:pt idx="83">
                  <c:v>154.55252320603049</c:v>
                </c:pt>
                <c:pt idx="84">
                  <c:v>150.59077154772496</c:v>
                </c:pt>
                <c:pt idx="85">
                  <c:v>146.73057420814877</c:v>
                </c:pt>
                <c:pt idx="86">
                  <c:v>142.96932797525278</c:v>
                </c:pt>
                <c:pt idx="87">
                  <c:v>139.30449636692174</c:v>
                </c:pt>
                <c:pt idx="88">
                  <c:v>135.73360792043965</c:v>
                </c:pt>
                <c:pt idx="89">
                  <c:v>132.25425452580282</c:v>
                </c:pt>
                <c:pt idx="90">
                  <c:v>128.86408980175571</c:v>
                </c:pt>
                <c:pt idx="91">
                  <c:v>125.56082751345542</c:v>
                </c:pt>
                <c:pt idx="92">
                  <c:v>122.34224003069711</c:v>
                </c:pt>
                <c:pt idx="93">
                  <c:v>119.20615682566074</c:v>
                </c:pt>
                <c:pt idx="94">
                  <c:v>116.15046300916626</c:v>
                </c:pt>
                <c:pt idx="95">
                  <c:v>113.17309790444979</c:v>
                </c:pt>
                <c:pt idx="96">
                  <c:v>110.27205365749938</c:v>
                </c:pt>
                <c:pt idx="97">
                  <c:v>107.44537388301282</c:v>
                </c:pt>
                <c:pt idx="98">
                  <c:v>104.69115234506467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45-4888-8EE1-ABD8FB284F7F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kJ!$A$2:$A$100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kJ!$H$2:$H$150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45-4888-8EE1-ABD8FB284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0.05727</cdr:x>
      <cdr:y>0.29819</cdr:y>
    </cdr:from>
    <cdr:to>
      <cdr:x>0.94582</cdr:x>
      <cdr:y>0.3012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9429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4494FF4-E38F-4BDD-9E3B-0BA48F119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0.05727</cdr:x>
      <cdr:y>0.29819</cdr:y>
    </cdr:from>
    <cdr:to>
      <cdr:x>0.94582</cdr:x>
      <cdr:y>0.3012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9429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0.30723</cdr:y>
    </cdr:from>
    <cdr:to>
      <cdr:x>0.94892</cdr:x>
      <cdr:y>0.31024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715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0.30723</cdr:y>
    </cdr:from>
    <cdr:to>
      <cdr:x>0.94737</cdr:x>
      <cdr:y>0.31024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715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0.3012</cdr:y>
    </cdr:from>
    <cdr:to>
      <cdr:x>0.94892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0.05727</cdr:x>
      <cdr:y>0.30422</cdr:y>
    </cdr:from>
    <cdr:to>
      <cdr:x>0.94582</cdr:x>
      <cdr:y>0.30723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9620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1" xr3:uid="{2D41A5F7-AB63-49EE-B573-A54B9359CB65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2" xr3:uid="{5E69831D-9E11-4518-8FA4-357E2F39EFB3}" name="Prikkel" dataDxfId="1"/>
    <tableColumn id="13" xr3:uid="{EB1BEF72-DFAC-446E-AF3E-DEAE70198E6D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zoomScaleNormal="100" workbookViewId="0">
      <selection activeCell="K13" sqref="K13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7" t="s">
        <v>47</v>
      </c>
    </row>
    <row r="2" spans="1:13" ht="35.1" customHeight="1"/>
    <row r="3" spans="1:13" ht="35.1" customHeight="1" thickBot="1">
      <c r="A3" s="10" t="s">
        <v>28</v>
      </c>
      <c r="B3" s="11" t="s">
        <v>41</v>
      </c>
      <c r="C3" s="11" t="s">
        <v>42</v>
      </c>
      <c r="D3" s="12" t="s">
        <v>29</v>
      </c>
      <c r="E3" s="13" t="s">
        <v>30</v>
      </c>
      <c r="F3" s="12" t="s">
        <v>38</v>
      </c>
      <c r="G3" s="12" t="s">
        <v>50</v>
      </c>
      <c r="H3" s="12" t="s">
        <v>31</v>
      </c>
      <c r="I3" s="12" t="s">
        <v>32</v>
      </c>
      <c r="J3" s="11" t="s">
        <v>46</v>
      </c>
      <c r="K3" s="11" t="s">
        <v>43</v>
      </c>
      <c r="L3" s="11" t="s">
        <v>48</v>
      </c>
      <c r="M3" s="11" t="s">
        <v>49</v>
      </c>
    </row>
    <row r="4" spans="1:13" ht="35.1" customHeight="1" thickTop="1">
      <c r="A4" s="8" t="s">
        <v>33</v>
      </c>
      <c r="B4" s="16">
        <f>Edwards!$O$5</f>
        <v>8.9827236737496197</v>
      </c>
      <c r="C4" s="16">
        <f>Edwards!$O$6</f>
        <v>8.243645392607533</v>
      </c>
      <c r="D4" s="16">
        <f>Edwards!$O$3</f>
        <v>0.49472093534436978</v>
      </c>
      <c r="E4" s="17">
        <f>Edwards!$O$4</f>
        <v>0.48640278191016861</v>
      </c>
      <c r="F4" s="16">
        <f>Edwards!$R$2</f>
        <v>556.17968285236805</v>
      </c>
      <c r="G4" s="16">
        <f>Edwards!$S$2</f>
        <v>7.1106813562566051</v>
      </c>
      <c r="H4" s="16">
        <f>Edwards!$R$3</f>
        <v>0.42146409906130605</v>
      </c>
      <c r="I4" s="16">
        <f>Edwards!$R$4</f>
        <v>-0.15707180187738778</v>
      </c>
      <c r="J4" s="16">
        <f>Edwards!$R$6</f>
        <v>1.9494947251607828</v>
      </c>
      <c r="K4" s="16">
        <f>Edwards!$R$5</f>
        <v>3.0903983531771928</v>
      </c>
      <c r="L4" s="20">
        <f xml:space="preserve"> (Tabel1[[#This Row],[t1]]*Tabel1[[#This Row],[t2]]/(Tabel1[[#This Row],[t1]]-Tabel1[[#This Row],[t2]]))*LN((Tabel1[[#This Row],[k2]]*Tabel1[[#This Row],[t1]])/(Tabel1[[#This Row],[k1]]*Tabel1[[#This Row],[t2]]))</f>
        <v>6.9036614140251489</v>
      </c>
      <c r="M4" s="20">
        <f xml:space="preserve"> (Tabel1[[#This Row],[t1]]*Tabel1[[#This Row],[t2]]/(Tabel1[[#This Row],[t1]]-Tabel1[[#This Row],[t2]]))*LN(Tabel1[[#This Row],[k2]]/Tabel1[[#This Row],[k1]])</f>
        <v>-1.6989494465328794</v>
      </c>
    </row>
    <row r="5" spans="1:13" ht="35.1" customHeight="1">
      <c r="A5" s="8" t="s">
        <v>34</v>
      </c>
      <c r="B5" s="16">
        <f>Banister!$O$5</f>
        <v>9.9042959012664848</v>
      </c>
      <c r="C5" s="16">
        <f>Banister!$O$6</f>
        <v>9.1886837655299818</v>
      </c>
      <c r="D5" s="16">
        <f>Banister!$O$3</f>
        <v>0.69645342148206868</v>
      </c>
      <c r="E5" s="17">
        <f>Banister!$O$4</f>
        <v>0.67886828393323317</v>
      </c>
      <c r="F5" s="16">
        <f>Banister!$R$2</f>
        <v>518.26495084888484</v>
      </c>
      <c r="G5" s="16">
        <f>Banister!$S$2</f>
        <v>6.8640363877034334</v>
      </c>
      <c r="H5" s="16">
        <f>Banister!$R$3</f>
        <v>0.4186806401520129</v>
      </c>
      <c r="I5" s="16">
        <f>Banister!$R$4</f>
        <v>-0.16263871969597421</v>
      </c>
      <c r="J5" s="16">
        <f>Banister!$R$6</f>
        <v>1.8370727466333205</v>
      </c>
      <c r="K5" s="16">
        <f>Banister!$R$5</f>
        <v>3.1947918446408345</v>
      </c>
      <c r="L5" s="20">
        <f xml:space="preserve"> (Tabel1[[#This Row],[t1]]*Tabel1[[#This Row],[t2]]/(Tabel1[[#This Row],[t1]]-Tabel1[[#This Row],[t2]]))*LN((Tabel1[[#This Row],[k2]]*Tabel1[[#This Row],[t1]])/(Tabel1[[#This Row],[k1]]*Tabel1[[#This Row],[t2]]))</f>
        <v>6.285218742537829</v>
      </c>
      <c r="M5" s="20">
        <f xml:space="preserve"> (Tabel1[[#This Row],[t1]]*Tabel1[[#This Row],[t2]]/(Tabel1[[#This Row],[t1]]-Tabel1[[#This Row],[t2]]))*LN(Tabel1[[#This Row],[k2]]/Tabel1[[#This Row],[k1]])</f>
        <v>-3.2523281058452911</v>
      </c>
    </row>
    <row r="6" spans="1:13" ht="35.1" customHeight="1">
      <c r="A6" s="8" t="s">
        <v>35</v>
      </c>
      <c r="B6" s="16">
        <f>Lucia!$O$5</f>
        <v>10.93058675187115</v>
      </c>
      <c r="C6" s="16">
        <f>Lucia!$O$6</f>
        <v>10.085290806919293</v>
      </c>
      <c r="D6" s="16">
        <f>Lucia!$O$3</f>
        <v>0.73063872073139602</v>
      </c>
      <c r="E6" s="17">
        <f>Lucia!$O$4</f>
        <v>0.688400057679182</v>
      </c>
      <c r="F6" s="16">
        <f>Lucia!$R$2</f>
        <v>507.29232458340539</v>
      </c>
      <c r="G6" s="16">
        <f>Lucia!$S$2</f>
        <v>6.7909854993982171</v>
      </c>
      <c r="H6" s="16">
        <f>Lucia!$R$3</f>
        <v>0.42544437909850985</v>
      </c>
      <c r="I6" s="16">
        <f>Lucia!$R$4</f>
        <v>-0.1491112418029803</v>
      </c>
      <c r="J6" s="16">
        <f>Lucia!$R$6</f>
        <v>1.1995138135445456</v>
      </c>
      <c r="K6" s="16">
        <f>Lucia!$R$5</f>
        <v>2.5079350346137752</v>
      </c>
      <c r="L6" s="20">
        <f xml:space="preserve"> (Tabel1[[#This Row],[t1]]*Tabel1[[#This Row],[t2]]/(Tabel1[[#This Row],[t1]]-Tabel1[[#This Row],[t2]]))*LN((Tabel1[[#This Row],[k2]]*Tabel1[[#This Row],[t1]])/(Tabel1[[#This Row],[k1]]*Tabel1[[#This Row],[t2]]))</f>
        <v>2.7306031740566268</v>
      </c>
      <c r="M6" s="20">
        <f xml:space="preserve"> (Tabel1[[#This Row],[t1]]*Tabel1[[#This Row],[t2]]/(Tabel1[[#This Row],[t1]]-Tabel1[[#This Row],[t2]]))*LN(Tabel1[[#This Row],[k2]]/Tabel1[[#This Row],[k1]])</f>
        <v>-7.7659988341514827</v>
      </c>
    </row>
    <row r="7" spans="1:13" ht="35.1" customHeight="1">
      <c r="A7" s="8" t="s">
        <v>36</v>
      </c>
      <c r="B7" s="16">
        <f>sRPE!$O$5</f>
        <v>6.6990671083129039</v>
      </c>
      <c r="C7" s="16">
        <f>sRPE!$O$6</f>
        <v>6.042547975741444</v>
      </c>
      <c r="D7" s="16">
        <f>sRPE!$O$3</f>
        <v>0.42756471013332875</v>
      </c>
      <c r="E7" s="17">
        <f>sRPE!$O$4</f>
        <v>0.43068956955632703</v>
      </c>
      <c r="F7" s="16">
        <f>sRPE!$R$2</f>
        <v>678.96846416598896</v>
      </c>
      <c r="G7" s="16">
        <f>sRPE!$S$2</f>
        <v>7.8564881361376546</v>
      </c>
      <c r="H7" s="16">
        <f>sRPE!$R$3</f>
        <v>0.41186572123711879</v>
      </c>
      <c r="I7" s="16">
        <f>sRPE!$R$4</f>
        <v>-0.17626855752576231</v>
      </c>
      <c r="J7" s="16">
        <f>sRPE!$R$6</f>
        <v>2.307663461700161</v>
      </c>
      <c r="K7" s="16">
        <f>sRPE!$R$5</f>
        <v>2.8154891559471174</v>
      </c>
      <c r="L7" s="20">
        <f xml:space="preserve"> (Tabel1[[#This Row],[t1]]*Tabel1[[#This Row],[t2]]/(Tabel1[[#This Row],[t1]]-Tabel1[[#This Row],[t2]]))*LN((Tabel1[[#This Row],[k2]]*Tabel1[[#This Row],[t1]])/(Tabel1[[#This Row],[k1]]*Tabel1[[#This Row],[t2]]))</f>
        <v>6.8085123982193139</v>
      </c>
      <c r="M7" s="20">
        <f xml:space="preserve"> (Tabel1[[#This Row],[t1]]*Tabel1[[#This Row],[t2]]/(Tabel1[[#This Row],[t1]]-Tabel1[[#This Row],[t2]]))*LN(Tabel1[[#This Row],[k2]]/Tabel1[[#This Row],[k1]])</f>
        <v>0.44898669369164995</v>
      </c>
    </row>
    <row r="8" spans="1:13" ht="35.1" customHeight="1" thickBot="1">
      <c r="A8" s="9" t="s">
        <v>37</v>
      </c>
      <c r="B8" s="18">
        <f>TSS!$O$5</f>
        <v>38.50899486249677</v>
      </c>
      <c r="C8" s="18">
        <f>TSS!$O$6</f>
        <v>7</v>
      </c>
      <c r="D8" s="18">
        <f>TSS!$O$3</f>
        <v>5.2750559278574263E-2</v>
      </c>
      <c r="E8" s="19">
        <f>TSS!$O$4</f>
        <v>0</v>
      </c>
      <c r="F8" s="18">
        <f>TSS!$R$2</f>
        <v>715.87523291156037</v>
      </c>
      <c r="G8" s="18">
        <f>TSS!$S$2</f>
        <v>8.067190751948516</v>
      </c>
      <c r="H8" s="18">
        <f>TSS!$R$3</f>
        <v>0.32898217873286822</v>
      </c>
      <c r="I8" s="18">
        <f>TSS!$R$4</f>
        <v>-0.34203564253426366</v>
      </c>
      <c r="J8" s="16">
        <f>TSS!$R$6</f>
        <v>2.005159877665442</v>
      </c>
      <c r="K8" s="18">
        <f>TSS!$R$5</f>
        <v>2.2279725976595168</v>
      </c>
      <c r="L8" s="18" t="e">
        <f xml:space="preserve"> (Tabel1[[#This Row],[t1]]*Tabel1[[#This Row],[t2]]/(Tabel1[[#This Row],[t1]]-Tabel1[[#This Row],[t2]]))*LN((Tabel1[[#This Row],[k2]]*Tabel1[[#This Row],[t1]])/(Tabel1[[#This Row],[k1]]*Tabel1[[#This Row],[t2]]))</f>
        <v>#NUM!</v>
      </c>
      <c r="M8" s="18" t="e">
        <f xml:space="preserve"> (Tabel1[[#This Row],[t1]]*Tabel1[[#This Row],[t2]]/(Tabel1[[#This Row],[t1]]-Tabel1[[#This Row],[t2]]))*LN(Tabel1[[#This Row],[k2]]/Tabel1[[#This Row],[k1]])</f>
        <v>#NUM!</v>
      </c>
    </row>
    <row r="9" spans="1:13" ht="25.5" customHeight="1">
      <c r="A9" s="8" t="s">
        <v>39</v>
      </c>
      <c r="B9" s="20">
        <f>AVERAGE(B4:B8)</f>
        <v>15.005133659539387</v>
      </c>
      <c r="C9" s="20">
        <f t="shared" ref="C9:M9" si="0">AVERAGE(C4:C8)</f>
        <v>8.112033588159651</v>
      </c>
      <c r="D9" s="20">
        <f t="shared" si="0"/>
        <v>0.48042566939394743</v>
      </c>
      <c r="E9" s="21">
        <f t="shared" si="0"/>
        <v>0.45687213861578213</v>
      </c>
      <c r="F9" s="20">
        <f t="shared" si="0"/>
        <v>595.31613107244152</v>
      </c>
      <c r="G9" s="20">
        <f t="shared" si="0"/>
        <v>7.3378764262888847</v>
      </c>
      <c r="H9" s="20">
        <f t="shared" si="0"/>
        <v>0.40128740365636323</v>
      </c>
      <c r="I9" s="20">
        <f t="shared" si="0"/>
        <v>-0.19742519268727365</v>
      </c>
      <c r="J9" s="22">
        <f t="shared" si="0"/>
        <v>1.8597809249408503</v>
      </c>
      <c r="K9" s="20">
        <f t="shared" si="0"/>
        <v>2.7673173972076874</v>
      </c>
      <c r="L9" s="20" t="e">
        <f t="shared" si="0"/>
        <v>#NUM!</v>
      </c>
      <c r="M9" s="20" t="e">
        <f t="shared" si="0"/>
        <v>#NUM!</v>
      </c>
    </row>
    <row r="10" spans="1:13" ht="21" customHeight="1">
      <c r="A10" s="8" t="s">
        <v>40</v>
      </c>
      <c r="B10" s="20">
        <f>_xlfn.STDEV.P(B4:B8)</f>
        <v>11.834797280707768</v>
      </c>
      <c r="C10" s="20">
        <f t="shared" ref="C10:M10" si="1">_xlfn.STDEV.P(C4:C8)</f>
        <v>1.4553096388116025</v>
      </c>
      <c r="D10" s="20">
        <f t="shared" si="1"/>
        <v>0.2429729187323503</v>
      </c>
      <c r="E10" s="17">
        <f t="shared" si="1"/>
        <v>0.25027073448604698</v>
      </c>
      <c r="F10" s="20">
        <f t="shared" si="1"/>
        <v>85.730911963180972</v>
      </c>
      <c r="G10" s="20">
        <f t="shared" si="1"/>
        <v>0.52461207746936123</v>
      </c>
      <c r="H10" s="20">
        <f t="shared" si="1"/>
        <v>3.6422876135325834E-2</v>
      </c>
      <c r="I10" s="20">
        <f t="shared" si="1"/>
        <v>7.2845752270651737E-2</v>
      </c>
      <c r="J10" s="20">
        <f t="shared" si="1"/>
        <v>0.36503443463126151</v>
      </c>
      <c r="K10" s="20">
        <f t="shared" si="1"/>
        <v>0.35989116368228535</v>
      </c>
      <c r="L10" s="20" t="e">
        <f t="shared" si="1"/>
        <v>#NUM!</v>
      </c>
      <c r="M10" s="20" t="e">
        <f t="shared" si="1"/>
        <v>#NUM!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2" sqref="S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5"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4">
        <v>269</v>
      </c>
      <c r="Q2" t="s">
        <v>19</v>
      </c>
      <c r="R2">
        <f>SUMSQ(L2:L150)</f>
        <v>556.17968285236805</v>
      </c>
      <c r="S2">
        <f>SQRT(R2/11)</f>
        <v>7.1106813562566051</v>
      </c>
    </row>
    <row r="3" spans="1:25">
      <c r="A3">
        <f>A2+1</f>
        <v>1</v>
      </c>
      <c r="B3" s="1"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0.49472093534436978</v>
      </c>
      <c r="Q3" t="s">
        <v>20</v>
      </c>
      <c r="R3">
        <f>RSQ(D2:D100,I2:I100)</f>
        <v>0.42146409906130605</v>
      </c>
      <c r="W3" t="s">
        <v>26</v>
      </c>
      <c r="X3" t="s">
        <v>24</v>
      </c>
      <c r="Y3" s="4">
        <v>11</v>
      </c>
    </row>
    <row r="4" spans="1:25">
      <c r="A4">
        <f t="shared" ref="A4:A67" si="3">A3+1</f>
        <v>2</v>
      </c>
      <c r="B4" s="1"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0.48640278191016861</v>
      </c>
      <c r="Q4" t="s">
        <v>21</v>
      </c>
      <c r="R4">
        <f>1-((1-$R$3)*($Y$3-1))/(Y3-Y4-1)</f>
        <v>-0.15707180187738778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">
        <v>43381</v>
      </c>
      <c r="C5">
        <v>212.9</v>
      </c>
      <c r="D5" s="4"/>
      <c r="E5">
        <f t="shared" si="4"/>
        <v>212.9</v>
      </c>
      <c r="F5">
        <f t="shared" si="5"/>
        <v>105.32608713481633</v>
      </c>
      <c r="G5">
        <f t="shared" si="6"/>
        <v>212.9</v>
      </c>
      <c r="H5">
        <f t="shared" si="7"/>
        <v>103.5551522686749</v>
      </c>
      <c r="I5" t="str">
        <f t="shared" si="8"/>
        <v/>
      </c>
      <c r="J5">
        <f t="shared" si="0"/>
        <v>270.77093486614149</v>
      </c>
      <c r="K5">
        <f t="shared" si="9"/>
        <v>270.77093486614149</v>
      </c>
      <c r="L5" t="str">
        <f t="shared" si="1"/>
        <v/>
      </c>
      <c r="M5" t="str">
        <f t="shared" si="2"/>
        <v/>
      </c>
      <c r="N5" s="2" t="s">
        <v>14</v>
      </c>
      <c r="O5" s="6">
        <v>8.9827236737496197</v>
      </c>
      <c r="Q5" s="2" t="s">
        <v>22</v>
      </c>
      <c r="R5">
        <f>LARGE(L2:L150,1)/LARGE(D2:D100,1)*100</f>
        <v>3.0903983531771928</v>
      </c>
    </row>
    <row r="6" spans="1:25">
      <c r="A6">
        <f t="shared" si="3"/>
        <v>4</v>
      </c>
      <c r="B6" s="1">
        <v>43382</v>
      </c>
      <c r="D6" s="4"/>
      <c r="E6">
        <f t="shared" si="4"/>
        <v>190.47058298121271</v>
      </c>
      <c r="F6">
        <f t="shared" si="5"/>
        <v>94.229784968052954</v>
      </c>
      <c r="G6">
        <f t="shared" si="6"/>
        <v>188.5789994695981</v>
      </c>
      <c r="H6">
        <f t="shared" si="7"/>
        <v>91.725349951848727</v>
      </c>
      <c r="I6" t="str">
        <f t="shared" si="8"/>
        <v/>
      </c>
      <c r="J6">
        <f t="shared" si="0"/>
        <v>271.50443501620424</v>
      </c>
      <c r="K6">
        <f t="shared" si="9"/>
        <v>271.50443501620424</v>
      </c>
      <c r="L6" t="str">
        <f t="shared" si="1"/>
        <v/>
      </c>
      <c r="M6" t="str">
        <f t="shared" si="2"/>
        <v/>
      </c>
      <c r="N6" s="2" t="s">
        <v>15</v>
      </c>
      <c r="O6" s="6">
        <v>8.243645392607533</v>
      </c>
      <c r="Q6" s="2" t="s">
        <v>45</v>
      </c>
      <c r="R6">
        <f>AVERAGE(M2:M150)</f>
        <v>1.9494947251607828</v>
      </c>
      <c r="S6">
        <f>_xlfn.STDEV.P(M2:M150)</f>
        <v>1.4067791295188101</v>
      </c>
    </row>
    <row r="7" spans="1:25">
      <c r="A7">
        <f t="shared" si="3"/>
        <v>5</v>
      </c>
      <c r="B7" s="1">
        <v>43383</v>
      </c>
      <c r="C7">
        <v>204.15</v>
      </c>
      <c r="D7" s="4"/>
      <c r="E7">
        <f t="shared" si="4"/>
        <v>374.55414739879302</v>
      </c>
      <c r="F7">
        <f t="shared" si="5"/>
        <v>185.29977813824382</v>
      </c>
      <c r="G7">
        <f t="shared" si="6"/>
        <v>371.18635059161431</v>
      </c>
      <c r="H7">
        <f t="shared" si="7"/>
        <v>180.54607353484437</v>
      </c>
      <c r="I7" t="str">
        <f t="shared" si="8"/>
        <v/>
      </c>
      <c r="J7">
        <f t="shared" si="0"/>
        <v>273.75370460339946</v>
      </c>
      <c r="K7">
        <f t="shared" si="9"/>
        <v>273.75370460339946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">
        <v>43384</v>
      </c>
      <c r="D8" s="4"/>
      <c r="E8">
        <f t="shared" si="4"/>
        <v>335.09416070023099</v>
      </c>
      <c r="F8">
        <f t="shared" si="5"/>
        <v>165.77809661005483</v>
      </c>
      <c r="G8">
        <f t="shared" si="6"/>
        <v>328.78323443559458</v>
      </c>
      <c r="H8">
        <f t="shared" si="7"/>
        <v>159.92107987489635</v>
      </c>
      <c r="I8" t="str">
        <f t="shared" si="8"/>
        <v/>
      </c>
      <c r="J8">
        <f t="shared" si="0"/>
        <v>274.85701673515848</v>
      </c>
      <c r="K8">
        <f t="shared" si="9"/>
        <v>274.85701673515848</v>
      </c>
      <c r="L8" t="str">
        <f t="shared" si="1"/>
        <v/>
      </c>
      <c r="M8" t="str">
        <f t="shared" si="2"/>
        <v/>
      </c>
      <c r="O8">
        <f>1.1*O3</f>
        <v>0.54419302887880683</v>
      </c>
    </row>
    <row r="9" spans="1:25">
      <c r="A9">
        <f t="shared" si="3"/>
        <v>7</v>
      </c>
      <c r="B9" s="1">
        <v>43385</v>
      </c>
      <c r="C9">
        <f>38+220.12</f>
        <v>258.12</v>
      </c>
      <c r="D9" s="4">
        <v>285</v>
      </c>
      <c r="E9">
        <f t="shared" si="4"/>
        <v>557.91135811260301</v>
      </c>
      <c r="F9">
        <f t="shared" si="5"/>
        <v>276.01042892471463</v>
      </c>
      <c r="G9">
        <f t="shared" si="6"/>
        <v>549.3441117531363</v>
      </c>
      <c r="H9">
        <f t="shared" si="7"/>
        <v>267.20250418269603</v>
      </c>
      <c r="I9">
        <f t="shared" si="8"/>
        <v>275.66084297758249</v>
      </c>
      <c r="J9">
        <f t="shared" ref="J9:J72" si="10">$O$2+F9-H9</f>
        <v>277.80792474201866</v>
      </c>
      <c r="K9">
        <f t="shared" si="9"/>
        <v>275.66084297758249</v>
      </c>
      <c r="L9">
        <f t="shared" si="1"/>
        <v>-9.3391570224175098</v>
      </c>
      <c r="M9">
        <f t="shared" si="2"/>
        <v>3.2768972008482491</v>
      </c>
    </row>
    <row r="10" spans="1:25">
      <c r="A10">
        <f t="shared" si="3"/>
        <v>8</v>
      </c>
      <c r="B10" s="1">
        <v>43386</v>
      </c>
      <c r="D10" s="4"/>
      <c r="E10">
        <f t="shared" si="4"/>
        <v>499.1343430321636</v>
      </c>
      <c r="F10">
        <f t="shared" si="5"/>
        <v>246.9322090473695</v>
      </c>
      <c r="G10">
        <f t="shared" si="6"/>
        <v>486.58883494091839</v>
      </c>
      <c r="H10">
        <f t="shared" si="7"/>
        <v>236.67816296169056</v>
      </c>
      <c r="I10" t="str">
        <f t="shared" si="8"/>
        <v/>
      </c>
      <c r="J10">
        <f t="shared" si="10"/>
        <v>279.25404608567897</v>
      </c>
      <c r="K10">
        <f t="shared" si="9"/>
        <v>279.25404608567897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">
        <v>43387</v>
      </c>
      <c r="D11" s="4"/>
      <c r="E11">
        <f t="shared" si="4"/>
        <v>446.54959747900801</v>
      </c>
      <c r="F11">
        <f t="shared" si="5"/>
        <v>220.91743454246668</v>
      </c>
      <c r="G11">
        <f t="shared" si="6"/>
        <v>431.00251595225836</v>
      </c>
      <c r="H11">
        <f t="shared" si="7"/>
        <v>209.6408227694603</v>
      </c>
      <c r="I11" t="str">
        <f t="shared" si="8"/>
        <v/>
      </c>
      <c r="J11">
        <f t="shared" si="10"/>
        <v>280.27661177300638</v>
      </c>
      <c r="K11">
        <f t="shared" si="9"/>
        <v>280.27661177300638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">
        <v>43388</v>
      </c>
      <c r="C12">
        <v>206.92</v>
      </c>
      <c r="D12" s="4"/>
      <c r="E12">
        <f t="shared" si="4"/>
        <v>606.4247541655825</v>
      </c>
      <c r="F12">
        <f t="shared" si="5"/>
        <v>300.01102159677646</v>
      </c>
      <c r="G12">
        <f t="shared" si="6"/>
        <v>588.68619646386276</v>
      </c>
      <c r="H12">
        <f t="shared" si="7"/>
        <v>286.33860363213893</v>
      </c>
      <c r="I12" t="str">
        <f t="shared" si="8"/>
        <v/>
      </c>
      <c r="J12">
        <f t="shared" si="10"/>
        <v>282.67241796463753</v>
      </c>
      <c r="K12">
        <f t="shared" si="9"/>
        <v>282.67241796463753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">
        <v>43389</v>
      </c>
      <c r="D13" s="4"/>
      <c r="E13">
        <f t="shared" si="4"/>
        <v>542.53676120318039</v>
      </c>
      <c r="F13">
        <f t="shared" si="5"/>
        <v>268.4042939611424</v>
      </c>
      <c r="G13">
        <f t="shared" si="6"/>
        <v>521.43660841107794</v>
      </c>
      <c r="H13">
        <f t="shared" si="7"/>
        <v>253.62821692095153</v>
      </c>
      <c r="I13" t="str">
        <f t="shared" si="8"/>
        <v/>
      </c>
      <c r="J13">
        <f t="shared" si="10"/>
        <v>283.7760770401909</v>
      </c>
      <c r="K13">
        <f t="shared" si="9"/>
        <v>283.7760770401909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">
        <v>43390</v>
      </c>
      <c r="C14">
        <v>211.23</v>
      </c>
      <c r="D14" s="4"/>
      <c r="E14">
        <f t="shared" si="4"/>
        <v>696.60948893897955</v>
      </c>
      <c r="F14">
        <f t="shared" si="5"/>
        <v>344.62729793765538</v>
      </c>
      <c r="G14">
        <f t="shared" si="6"/>
        <v>673.09939361663544</v>
      </c>
      <c r="H14">
        <f t="shared" si="7"/>
        <v>327.39741755717904</v>
      </c>
      <c r="I14" t="str">
        <f t="shared" si="8"/>
        <v/>
      </c>
      <c r="J14">
        <f t="shared" si="10"/>
        <v>286.22988038047635</v>
      </c>
      <c r="K14">
        <f t="shared" si="9"/>
        <v>286.22988038047635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">
        <v>43391</v>
      </c>
      <c r="D15" s="4"/>
      <c r="E15">
        <f t="shared" si="4"/>
        <v>623.22036387248511</v>
      </c>
      <c r="F15">
        <f t="shared" si="5"/>
        <v>308.32016134065429</v>
      </c>
      <c r="G15">
        <f t="shared" si="6"/>
        <v>596.20671766941427</v>
      </c>
      <c r="H15">
        <f t="shared" si="7"/>
        <v>289.99660606793356</v>
      </c>
      <c r="I15" t="str">
        <f t="shared" si="8"/>
        <v/>
      </c>
      <c r="J15">
        <f t="shared" si="10"/>
        <v>287.32355527272074</v>
      </c>
      <c r="K15">
        <f t="shared" si="9"/>
        <v>287.32355527272074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">
        <v>43392</v>
      </c>
      <c r="C16">
        <f>37+210.18</f>
        <v>247.18</v>
      </c>
      <c r="D16" s="4">
        <v>290</v>
      </c>
      <c r="E16">
        <f t="shared" si="4"/>
        <v>804.74292171233333</v>
      </c>
      <c r="F16">
        <f t="shared" si="5"/>
        <v>398.1231709412865</v>
      </c>
      <c r="G16">
        <f t="shared" si="6"/>
        <v>775.27800984101123</v>
      </c>
      <c r="H16">
        <f t="shared" si="7"/>
        <v>377.09738074044697</v>
      </c>
      <c r="I16">
        <f t="shared" si="8"/>
        <v>287.96970903497362</v>
      </c>
      <c r="J16">
        <f t="shared" si="10"/>
        <v>290.02579020083954</v>
      </c>
      <c r="K16">
        <f t="shared" si="9"/>
        <v>287.96970903497362</v>
      </c>
      <c r="L16">
        <f t="shared" si="1"/>
        <v>-2.0302909650263814</v>
      </c>
      <c r="M16">
        <f t="shared" si="2"/>
        <v>0.70010033276771777</v>
      </c>
    </row>
    <row r="17" spans="1:13">
      <c r="A17">
        <f t="shared" si="3"/>
        <v>15</v>
      </c>
      <c r="B17" s="1">
        <v>43393</v>
      </c>
      <c r="D17" s="4"/>
      <c r="E17">
        <f t="shared" si="4"/>
        <v>719.96173531494856</v>
      </c>
      <c r="F17">
        <f t="shared" si="5"/>
        <v>356.18014310716694</v>
      </c>
      <c r="G17">
        <f t="shared" si="6"/>
        <v>686.71278255800428</v>
      </c>
      <c r="H17">
        <f t="shared" si="7"/>
        <v>334.01900780948597</v>
      </c>
      <c r="I17" t="str">
        <f t="shared" si="8"/>
        <v/>
      </c>
      <c r="J17">
        <f t="shared" si="10"/>
        <v>291.16113529768097</v>
      </c>
      <c r="K17">
        <f t="shared" si="9"/>
        <v>291.16113529768097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">
        <v>43394</v>
      </c>
      <c r="D18" s="4"/>
      <c r="E18">
        <f t="shared" si="4"/>
        <v>644.11240699672999</v>
      </c>
      <c r="F18">
        <f t="shared" si="5"/>
        <v>318.65589245633566</v>
      </c>
      <c r="G18">
        <f t="shared" si="6"/>
        <v>608.26495752828612</v>
      </c>
      <c r="H18">
        <f t="shared" si="7"/>
        <v>295.86176748022893</v>
      </c>
      <c r="I18" t="str">
        <f t="shared" si="8"/>
        <v/>
      </c>
      <c r="J18">
        <f t="shared" si="10"/>
        <v>291.79412497610673</v>
      </c>
      <c r="K18">
        <f t="shared" si="9"/>
        <v>291.79412497610673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">
        <v>43395</v>
      </c>
      <c r="C19">
        <v>209.12</v>
      </c>
      <c r="D19" s="4"/>
      <c r="E19">
        <f t="shared" si="4"/>
        <v>785.37394864302166</v>
      </c>
      <c r="F19">
        <f t="shared" si="5"/>
        <v>388.54093446777671</v>
      </c>
      <c r="G19">
        <f t="shared" si="6"/>
        <v>747.89875576844418</v>
      </c>
      <c r="H19">
        <f t="shared" si="7"/>
        <v>363.78003539292502</v>
      </c>
      <c r="I19" t="str">
        <f t="shared" si="8"/>
        <v/>
      </c>
      <c r="J19">
        <f t="shared" si="10"/>
        <v>293.76089907485164</v>
      </c>
      <c r="K19">
        <f t="shared" si="9"/>
        <v>293.76089907485164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">
        <v>43396</v>
      </c>
      <c r="D20" s="4"/>
      <c r="E20">
        <f t="shared" si="4"/>
        <v>702.63332013289494</v>
      </c>
      <c r="F20">
        <f t="shared" si="5"/>
        <v>347.60741334026579</v>
      </c>
      <c r="G20">
        <f t="shared" si="6"/>
        <v>662.46124503227099</v>
      </c>
      <c r="H20">
        <f t="shared" si="7"/>
        <v>322.22299249137046</v>
      </c>
      <c r="I20" t="str">
        <f t="shared" si="8"/>
        <v/>
      </c>
      <c r="J20">
        <f t="shared" si="10"/>
        <v>294.38442084889533</v>
      </c>
      <c r="K20">
        <f t="shared" si="9"/>
        <v>294.38442084889533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">
        <v>43397</v>
      </c>
      <c r="C21">
        <v>208.38</v>
      </c>
      <c r="D21" s="4"/>
      <c r="E21">
        <f t="shared" si="4"/>
        <v>836.98957307532908</v>
      </c>
      <c r="F21">
        <f t="shared" si="5"/>
        <v>414.07626446531157</v>
      </c>
      <c r="G21">
        <f t="shared" si="6"/>
        <v>795.16383642822882</v>
      </c>
      <c r="H21">
        <f t="shared" si="7"/>
        <v>386.76990211305275</v>
      </c>
      <c r="I21" t="str">
        <f t="shared" si="8"/>
        <v/>
      </c>
      <c r="J21">
        <f t="shared" si="10"/>
        <v>296.30636235225887</v>
      </c>
      <c r="K21">
        <f t="shared" si="9"/>
        <v>296.30636235225887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">
        <v>43398</v>
      </c>
      <c r="D22" s="4"/>
      <c r="E22">
        <f t="shared" si="4"/>
        <v>748.81114106554367</v>
      </c>
      <c r="F22">
        <f t="shared" si="5"/>
        <v>370.45254810423057</v>
      </c>
      <c r="G22">
        <f t="shared" si="6"/>
        <v>704.32691727591612</v>
      </c>
      <c r="H22">
        <f t="shared" si="7"/>
        <v>342.58657193721882</v>
      </c>
      <c r="I22" t="str">
        <f t="shared" si="8"/>
        <v/>
      </c>
      <c r="J22">
        <f t="shared" si="10"/>
        <v>296.86597616701175</v>
      </c>
      <c r="K22">
        <f t="shared" si="9"/>
        <v>296.86597616701175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">
        <v>43399</v>
      </c>
      <c r="C23">
        <f>36+104.97</f>
        <v>140.97</v>
      </c>
      <c r="D23" s="4">
        <v>308</v>
      </c>
      <c r="E23">
        <f t="shared" si="4"/>
        <v>810.89247337520533</v>
      </c>
      <c r="F23">
        <f t="shared" si="5"/>
        <v>401.16548289189103</v>
      </c>
      <c r="G23">
        <f t="shared" si="6"/>
        <v>764.83691103522142</v>
      </c>
      <c r="H23">
        <f t="shared" si="7"/>
        <v>372.01880123511182</v>
      </c>
      <c r="I23">
        <f t="shared" si="8"/>
        <v>296.9740715671598</v>
      </c>
      <c r="J23">
        <f t="shared" si="10"/>
        <v>298.14668165677926</v>
      </c>
      <c r="K23">
        <f t="shared" si="9"/>
        <v>296.9740715671598</v>
      </c>
      <c r="L23">
        <f t="shared" si="1"/>
        <v>-11.025928432840203</v>
      </c>
      <c r="M23">
        <f t="shared" si="2"/>
        <v>3.5798468937792864</v>
      </c>
    </row>
    <row r="24" spans="1:13">
      <c r="A24">
        <f t="shared" si="3"/>
        <v>22</v>
      </c>
      <c r="B24" s="1">
        <v>43400</v>
      </c>
      <c r="D24" s="4"/>
      <c r="E24">
        <f t="shared" si="4"/>
        <v>725.46342009794671</v>
      </c>
      <c r="F24">
        <f t="shared" si="5"/>
        <v>358.90194174898164</v>
      </c>
      <c r="G24">
        <f t="shared" si="6"/>
        <v>677.46444077238175</v>
      </c>
      <c r="H24">
        <f t="shared" si="7"/>
        <v>329.52058863690314</v>
      </c>
      <c r="I24" t="str">
        <f t="shared" si="8"/>
        <v/>
      </c>
      <c r="J24">
        <f t="shared" si="10"/>
        <v>298.38135311207856</v>
      </c>
      <c r="K24">
        <f t="shared" si="9"/>
        <v>298.38135311207856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">
        <v>43401</v>
      </c>
      <c r="D25" s="4"/>
      <c r="E25">
        <f t="shared" si="4"/>
        <v>649.0344788990152</v>
      </c>
      <c r="F25">
        <f t="shared" si="5"/>
        <v>321.09094447166643</v>
      </c>
      <c r="G25">
        <f t="shared" si="6"/>
        <v>600.07311609716555</v>
      </c>
      <c r="H25">
        <f t="shared" si="7"/>
        <v>291.87723301916492</v>
      </c>
      <c r="I25" t="str">
        <f t="shared" si="8"/>
        <v/>
      </c>
      <c r="J25">
        <f t="shared" si="10"/>
        <v>298.21371145250157</v>
      </c>
      <c r="K25">
        <f t="shared" si="9"/>
        <v>298.21371145250157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">
        <v>43402</v>
      </c>
      <c r="C26">
        <v>207.23</v>
      </c>
      <c r="D26" s="4"/>
      <c r="E26">
        <f t="shared" si="4"/>
        <v>787.88747097605926</v>
      </c>
      <c r="F26">
        <f t="shared" si="5"/>
        <v>389.78442658738606</v>
      </c>
      <c r="G26">
        <f t="shared" si="6"/>
        <v>738.75272354254321</v>
      </c>
      <c r="H26">
        <f t="shared" si="7"/>
        <v>359.33137987480671</v>
      </c>
      <c r="I26" t="str">
        <f t="shared" si="8"/>
        <v/>
      </c>
      <c r="J26">
        <f t="shared" si="10"/>
        <v>299.45304671257935</v>
      </c>
      <c r="K26">
        <f t="shared" si="9"/>
        <v>299.45304671257935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">
        <v>43403</v>
      </c>
      <c r="D27" s="4"/>
      <c r="E27">
        <f t="shared" si="4"/>
        <v>704.88203814186613</v>
      </c>
      <c r="F27">
        <f t="shared" si="5"/>
        <v>348.71990121698974</v>
      </c>
      <c r="G27">
        <f t="shared" si="6"/>
        <v>654.36002565097886</v>
      </c>
      <c r="H27">
        <f t="shared" si="7"/>
        <v>318.28253684744539</v>
      </c>
      <c r="I27" t="str">
        <f t="shared" si="8"/>
        <v/>
      </c>
      <c r="J27">
        <f t="shared" si="10"/>
        <v>299.4373643695443</v>
      </c>
      <c r="K27">
        <f t="shared" si="9"/>
        <v>299.4373643695443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">
        <v>43404</v>
      </c>
      <c r="C28">
        <v>0</v>
      </c>
      <c r="D28" s="4"/>
      <c r="E28">
        <f t="shared" si="4"/>
        <v>630.62138439580394</v>
      </c>
      <c r="F28">
        <f t="shared" si="5"/>
        <v>311.98160113645349</v>
      </c>
      <c r="G28">
        <f t="shared" si="6"/>
        <v>579.60807388521437</v>
      </c>
      <c r="H28">
        <f t="shared" si="7"/>
        <v>281.92297955536282</v>
      </c>
      <c r="I28" t="str">
        <f t="shared" si="8"/>
        <v/>
      </c>
      <c r="J28">
        <f t="shared" si="10"/>
        <v>299.05862158109068</v>
      </c>
      <c r="K28">
        <f t="shared" si="9"/>
        <v>299.05862158109068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">
        <v>43405</v>
      </c>
      <c r="D29" s="4"/>
      <c r="E29">
        <f t="shared" si="4"/>
        <v>564.18423074818327</v>
      </c>
      <c r="F29">
        <f t="shared" si="5"/>
        <v>279.11375034228496</v>
      </c>
      <c r="G29">
        <f t="shared" si="6"/>
        <v>513.3955409007732</v>
      </c>
      <c r="H29">
        <f t="shared" si="7"/>
        <v>249.71701931441183</v>
      </c>
      <c r="I29" t="str">
        <f t="shared" si="8"/>
        <v/>
      </c>
      <c r="J29">
        <f t="shared" si="10"/>
        <v>298.3967310278731</v>
      </c>
      <c r="K29">
        <f t="shared" si="9"/>
        <v>298.3967310278731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">
        <v>43406</v>
      </c>
      <c r="C30">
        <f>36+97.97</f>
        <v>133.97</v>
      </c>
      <c r="D30" s="4">
        <v>288</v>
      </c>
      <c r="E30">
        <f t="shared" si="4"/>
        <v>638.71635669052841</v>
      </c>
      <c r="F30">
        <f t="shared" si="5"/>
        <v>315.98635340168636</v>
      </c>
      <c r="G30">
        <f t="shared" si="6"/>
        <v>588.7169113913618</v>
      </c>
      <c r="H30">
        <f t="shared" si="7"/>
        <v>286.35354345832064</v>
      </c>
      <c r="I30">
        <f t="shared" si="8"/>
        <v>297.51842692778575</v>
      </c>
      <c r="J30">
        <f t="shared" si="10"/>
        <v>298.63280994336566</v>
      </c>
      <c r="K30">
        <f t="shared" si="9"/>
        <v>297.51842692778575</v>
      </c>
      <c r="L30">
        <f t="shared" si="1"/>
        <v>9.5184269277857538</v>
      </c>
      <c r="M30">
        <f t="shared" si="2"/>
        <v>3.305009349925609</v>
      </c>
    </row>
    <row r="31" spans="1:13">
      <c r="A31">
        <f t="shared" si="3"/>
        <v>29</v>
      </c>
      <c r="B31" s="1">
        <v>43407</v>
      </c>
      <c r="D31" s="4"/>
      <c r="E31">
        <f t="shared" si="4"/>
        <v>571.42638242593307</v>
      </c>
      <c r="F31">
        <f t="shared" si="5"/>
        <v>282.69659439420718</v>
      </c>
      <c r="G31">
        <f t="shared" si="6"/>
        <v>521.46381456559436</v>
      </c>
      <c r="H31">
        <f t="shared" si="7"/>
        <v>253.6414500701934</v>
      </c>
      <c r="I31" t="str">
        <f t="shared" si="8"/>
        <v/>
      </c>
      <c r="J31">
        <f t="shared" si="10"/>
        <v>298.05514432401378</v>
      </c>
      <c r="K31">
        <f t="shared" si="9"/>
        <v>298.05514432401378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">
        <v>43408</v>
      </c>
      <c r="D32" s="4"/>
      <c r="E32">
        <f t="shared" si="4"/>
        <v>511.22553401368185</v>
      </c>
      <c r="F32">
        <f t="shared" si="5"/>
        <v>252.91397435917361</v>
      </c>
      <c r="G32">
        <f t="shared" si="6"/>
        <v>461.89349182893289</v>
      </c>
      <c r="H32">
        <f t="shared" si="7"/>
        <v>224.6662793717947</v>
      </c>
      <c r="I32" t="str">
        <f t="shared" si="8"/>
        <v/>
      </c>
      <c r="J32">
        <f t="shared" si="10"/>
        <v>297.24769498737891</v>
      </c>
      <c r="K32">
        <f t="shared" si="9"/>
        <v>297.24769498737891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">
        <v>43409</v>
      </c>
      <c r="C33">
        <v>193.52</v>
      </c>
      <c r="D33" s="4"/>
      <c r="E33">
        <f t="shared" si="4"/>
        <v>650.88695865884347</v>
      </c>
      <c r="F33">
        <f t="shared" si="5"/>
        <v>322.00740499115517</v>
      </c>
      <c r="G33">
        <f t="shared" si="6"/>
        <v>602.64828816636521</v>
      </c>
      <c r="H33">
        <f t="shared" si="7"/>
        <v>293.129803877521</v>
      </c>
      <c r="I33" t="str">
        <f t="shared" si="8"/>
        <v/>
      </c>
      <c r="J33">
        <f t="shared" si="10"/>
        <v>297.87760111363423</v>
      </c>
      <c r="K33">
        <f t="shared" si="9"/>
        <v>297.87760111363423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">
        <v>43410</v>
      </c>
      <c r="D34" s="4"/>
      <c r="E34">
        <f t="shared" si="4"/>
        <v>582.31478849515452</v>
      </c>
      <c r="F34">
        <f t="shared" si="5"/>
        <v>288.08331682918168</v>
      </c>
      <c r="G34">
        <f t="shared" si="6"/>
        <v>533.80371636674113</v>
      </c>
      <c r="H34">
        <f t="shared" si="7"/>
        <v>259.64361263476951</v>
      </c>
      <c r="I34" t="str">
        <f t="shared" si="8"/>
        <v/>
      </c>
      <c r="J34">
        <f t="shared" si="10"/>
        <v>297.43970419441223</v>
      </c>
      <c r="K34">
        <f t="shared" si="9"/>
        <v>297.43970419441223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">
        <v>43411</v>
      </c>
      <c r="C35">
        <v>179.95</v>
      </c>
      <c r="D35" s="4"/>
      <c r="E35">
        <f t="shared" si="4"/>
        <v>700.91682594294798</v>
      </c>
      <c r="F35">
        <f t="shared" si="5"/>
        <v>346.75822772910203</v>
      </c>
      <c r="G35">
        <f t="shared" si="6"/>
        <v>652.77372355844602</v>
      </c>
      <c r="H35">
        <f t="shared" si="7"/>
        <v>317.5109550966875</v>
      </c>
      <c r="I35" t="str">
        <f t="shared" si="8"/>
        <v/>
      </c>
      <c r="J35">
        <f t="shared" si="10"/>
        <v>298.24727263241454</v>
      </c>
      <c r="K35">
        <f t="shared" si="9"/>
        <v>298.24727263241454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">
        <v>43412</v>
      </c>
      <c r="D36" s="4"/>
      <c r="E36">
        <f t="shared" si="4"/>
        <v>627.07391478954673</v>
      </c>
      <c r="F36">
        <f t="shared" si="5"/>
        <v>310.22659365474021</v>
      </c>
      <c r="G36">
        <f t="shared" si="6"/>
        <v>578.20298576184018</v>
      </c>
      <c r="H36">
        <f t="shared" si="7"/>
        <v>281.23954078332468</v>
      </c>
      <c r="I36" t="str">
        <f t="shared" si="8"/>
        <v/>
      </c>
      <c r="J36">
        <f t="shared" si="10"/>
        <v>297.98705287141553</v>
      </c>
      <c r="K36">
        <f t="shared" si="9"/>
        <v>297.98705287141553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">
        <v>43413</v>
      </c>
      <c r="C37">
        <f>34+219.68</f>
        <v>253.68</v>
      </c>
      <c r="D37" s="4">
        <v>297</v>
      </c>
      <c r="E37">
        <f t="shared" si="4"/>
        <v>814.69049376362727</v>
      </c>
      <c r="F37">
        <f t="shared" si="5"/>
        <v>403.04444309090815</v>
      </c>
      <c r="G37">
        <f t="shared" si="6"/>
        <v>765.83096545468334</v>
      </c>
      <c r="H37">
        <f t="shared" si="7"/>
        <v>372.50231207010819</v>
      </c>
      <c r="I37">
        <f t="shared" si="8"/>
        <v>297.43198185761173</v>
      </c>
      <c r="J37">
        <f t="shared" si="10"/>
        <v>299.5421310207999</v>
      </c>
      <c r="K37">
        <f t="shared" si="9"/>
        <v>297.43198185761173</v>
      </c>
      <c r="L37">
        <f t="shared" si="1"/>
        <v>0.43198185761173136</v>
      </c>
      <c r="M37">
        <f t="shared" si="2"/>
        <v>0.14544843690630685</v>
      </c>
    </row>
    <row r="38" spans="1:13">
      <c r="A38">
        <f t="shared" si="3"/>
        <v>36</v>
      </c>
      <c r="B38" s="1">
        <v>43414</v>
      </c>
      <c r="D38" s="4"/>
      <c r="E38">
        <f t="shared" si="4"/>
        <v>728.86131186665159</v>
      </c>
      <c r="F38">
        <f t="shared" si="5"/>
        <v>360.58294994299428</v>
      </c>
      <c r="G38">
        <f t="shared" si="6"/>
        <v>678.34493766219123</v>
      </c>
      <c r="H38">
        <f t="shared" si="7"/>
        <v>329.94886477356971</v>
      </c>
      <c r="I38" t="str">
        <f t="shared" si="8"/>
        <v/>
      </c>
      <c r="J38">
        <f t="shared" si="10"/>
        <v>299.63408516942451</v>
      </c>
      <c r="K38">
        <f t="shared" si="9"/>
        <v>299.63408516942451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">
        <v>43415</v>
      </c>
      <c r="D39" s="4"/>
      <c r="E39">
        <f t="shared" si="4"/>
        <v>652.07439635365245</v>
      </c>
      <c r="F39">
        <f t="shared" si="5"/>
        <v>322.59485527819425</v>
      </c>
      <c r="G39">
        <f t="shared" si="6"/>
        <v>600.85302789855757</v>
      </c>
      <c r="H39">
        <f t="shared" si="7"/>
        <v>292.25658428900658</v>
      </c>
      <c r="I39" t="str">
        <f t="shared" si="8"/>
        <v/>
      </c>
      <c r="J39">
        <f t="shared" si="10"/>
        <v>299.33827098918766</v>
      </c>
      <c r="K39">
        <f t="shared" si="9"/>
        <v>299.33827098918766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">
        <v>43416</v>
      </c>
      <c r="C40">
        <v>197.95</v>
      </c>
      <c r="D40" s="4"/>
      <c r="E40">
        <f t="shared" si="4"/>
        <v>781.32712738657847</v>
      </c>
      <c r="F40">
        <f t="shared" si="5"/>
        <v>386.53888727061764</v>
      </c>
      <c r="G40">
        <f t="shared" si="6"/>
        <v>730.16354076744233</v>
      </c>
      <c r="H40">
        <f t="shared" si="7"/>
        <v>355.15357747866278</v>
      </c>
      <c r="I40" t="str">
        <f t="shared" si="8"/>
        <v/>
      </c>
      <c r="J40">
        <f t="shared" si="10"/>
        <v>300.3853097919548</v>
      </c>
      <c r="K40">
        <f t="shared" si="9"/>
        <v>300.3853097919548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">
        <v>43417</v>
      </c>
      <c r="D41" s="4"/>
      <c r="E41">
        <f t="shared" si="4"/>
        <v>699.01283913742532</v>
      </c>
      <c r="F41">
        <f t="shared" si="5"/>
        <v>345.81628559579053</v>
      </c>
      <c r="G41">
        <f t="shared" si="6"/>
        <v>646.75204305825912</v>
      </c>
      <c r="H41">
        <f t="shared" si="7"/>
        <v>314.58199294962242</v>
      </c>
      <c r="I41" t="str">
        <f t="shared" si="8"/>
        <v/>
      </c>
      <c r="J41">
        <f t="shared" si="10"/>
        <v>300.23429264616811</v>
      </c>
      <c r="K41">
        <f t="shared" si="9"/>
        <v>300.23429264616811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">
        <v>43418</v>
      </c>
      <c r="C42">
        <v>195.1</v>
      </c>
      <c r="D42" s="4"/>
      <c r="E42">
        <f t="shared" si="4"/>
        <v>820.4705165892816</v>
      </c>
      <c r="F42">
        <f t="shared" si="5"/>
        <v>405.90394138952763</v>
      </c>
      <c r="G42">
        <f t="shared" si="6"/>
        <v>767.96920237127733</v>
      </c>
      <c r="H42">
        <f t="shared" si="7"/>
        <v>373.54235645472255</v>
      </c>
      <c r="I42" t="str">
        <f t="shared" si="8"/>
        <v/>
      </c>
      <c r="J42">
        <f t="shared" si="10"/>
        <v>301.36158493480508</v>
      </c>
      <c r="K42">
        <f t="shared" si="9"/>
        <v>301.36158493480508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">
        <v>43419</v>
      </c>
      <c r="D43" s="4"/>
      <c r="E43">
        <f t="shared" si="4"/>
        <v>734.03239837321382</v>
      </c>
      <c r="F43">
        <f t="shared" si="5"/>
        <v>363.14119469626741</v>
      </c>
      <c r="G43">
        <f t="shared" si="6"/>
        <v>680.23890937830333</v>
      </c>
      <c r="H43">
        <f t="shared" si="7"/>
        <v>330.87009788514581</v>
      </c>
      <c r="I43" t="str">
        <f t="shared" si="8"/>
        <v/>
      </c>
      <c r="J43">
        <f t="shared" si="10"/>
        <v>301.27109681112154</v>
      </c>
      <c r="K43">
        <f t="shared" si="9"/>
        <v>301.27109681112154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">
        <v>43420</v>
      </c>
      <c r="C44">
        <f>31+209.8</f>
        <v>240.8</v>
      </c>
      <c r="D44" s="4">
        <v>296</v>
      </c>
      <c r="E44">
        <f t="shared" si="4"/>
        <v>897.50069913219249</v>
      </c>
      <c r="F44">
        <f t="shared" si="5"/>
        <v>444.01238534690407</v>
      </c>
      <c r="G44">
        <f t="shared" si="6"/>
        <v>843.33063847276208</v>
      </c>
      <c r="H44">
        <f t="shared" si="7"/>
        <v>410.19836862323012</v>
      </c>
      <c r="I44">
        <f t="shared" si="8"/>
        <v>300.81100537671824</v>
      </c>
      <c r="J44">
        <f t="shared" si="10"/>
        <v>302.81401672367389</v>
      </c>
      <c r="K44">
        <f t="shared" si="9"/>
        <v>300.81100537671824</v>
      </c>
      <c r="L44">
        <f t="shared" si="1"/>
        <v>4.8110053767182421</v>
      </c>
      <c r="M44">
        <f t="shared" si="2"/>
        <v>1.6253396542967036</v>
      </c>
    </row>
    <row r="45" spans="1:13">
      <c r="A45">
        <f t="shared" si="3"/>
        <v>43</v>
      </c>
      <c r="B45" s="1">
        <v>43421</v>
      </c>
      <c r="D45" s="4"/>
      <c r="E45">
        <f t="shared" si="4"/>
        <v>802.94730572923754</v>
      </c>
      <c r="F45">
        <f t="shared" si="5"/>
        <v>397.23484212261002</v>
      </c>
      <c r="G45">
        <f t="shared" si="6"/>
        <v>746.99130119892357</v>
      </c>
      <c r="H45">
        <f t="shared" si="7"/>
        <v>363.33864696585312</v>
      </c>
      <c r="I45" t="str">
        <f t="shared" si="8"/>
        <v/>
      </c>
      <c r="J45">
        <f t="shared" si="10"/>
        <v>302.89619515675685</v>
      </c>
      <c r="K45">
        <f t="shared" si="9"/>
        <v>302.89619515675685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">
        <v>43422</v>
      </c>
      <c r="D46" s="4"/>
      <c r="E46">
        <f t="shared" si="4"/>
        <v>718.35529086633119</v>
      </c>
      <c r="F46">
        <f t="shared" si="5"/>
        <v>355.38540140696819</v>
      </c>
      <c r="G46">
        <f t="shared" si="6"/>
        <v>661.65745510843681</v>
      </c>
      <c r="H46">
        <f t="shared" si="7"/>
        <v>321.83202683634619</v>
      </c>
      <c r="I46" t="str">
        <f t="shared" si="8"/>
        <v/>
      </c>
      <c r="J46">
        <f t="shared" si="10"/>
        <v>302.553374570622</v>
      </c>
      <c r="K46">
        <f t="shared" si="9"/>
        <v>302.553374570622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">
        <v>43423</v>
      </c>
      <c r="C47">
        <v>193.73</v>
      </c>
      <c r="D47" s="4"/>
      <c r="E47">
        <f t="shared" si="4"/>
        <v>836.40520450422139</v>
      </c>
      <c r="F47">
        <f t="shared" si="5"/>
        <v>413.78716509922731</v>
      </c>
      <c r="G47">
        <f t="shared" si="6"/>
        <v>779.80186883959391</v>
      </c>
      <c r="H47">
        <f t="shared" si="7"/>
        <v>379.29779834232693</v>
      </c>
      <c r="I47" t="str">
        <f t="shared" si="8"/>
        <v/>
      </c>
      <c r="J47">
        <f t="shared" si="10"/>
        <v>303.48936675690038</v>
      </c>
      <c r="K47">
        <f t="shared" si="9"/>
        <v>303.48936675690038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">
        <v>43424</v>
      </c>
      <c r="D48" s="4"/>
      <c r="E48">
        <f t="shared" si="4"/>
        <v>748.28833682686457</v>
      </c>
      <c r="F48">
        <f t="shared" si="5"/>
        <v>370.19390590226925</v>
      </c>
      <c r="G48">
        <f t="shared" si="6"/>
        <v>690.71985068244896</v>
      </c>
      <c r="H48">
        <f t="shared" si="7"/>
        <v>335.96805689251943</v>
      </c>
      <c r="I48" t="str">
        <f t="shared" si="8"/>
        <v/>
      </c>
      <c r="J48">
        <f t="shared" si="10"/>
        <v>303.22584900974988</v>
      </c>
      <c r="K48">
        <f t="shared" si="9"/>
        <v>303.22584900974988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">
        <v>43425</v>
      </c>
      <c r="C49">
        <v>190.85</v>
      </c>
      <c r="D49" s="4"/>
      <c r="E49">
        <f t="shared" si="4"/>
        <v>860.3047475502816</v>
      </c>
      <c r="F49">
        <f t="shared" si="5"/>
        <v>425.61076938927721</v>
      </c>
      <c r="G49">
        <f t="shared" si="6"/>
        <v>802.66427127987981</v>
      </c>
      <c r="H49">
        <f t="shared" si="7"/>
        <v>390.41813449043178</v>
      </c>
      <c r="I49" t="str">
        <f t="shared" si="8"/>
        <v/>
      </c>
      <c r="J49">
        <f t="shared" si="10"/>
        <v>304.19263489884548</v>
      </c>
      <c r="K49">
        <f t="shared" si="9"/>
        <v>304.19263489884548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">
        <v>43426</v>
      </c>
      <c r="D50" s="4"/>
      <c r="E50">
        <f t="shared" si="4"/>
        <v>769.67001788354696</v>
      </c>
      <c r="F50">
        <f t="shared" si="5"/>
        <v>380.77187115386619</v>
      </c>
      <c r="G50">
        <f t="shared" si="6"/>
        <v>710.97052695140349</v>
      </c>
      <c r="H50">
        <f t="shared" si="7"/>
        <v>345.81804216530116</v>
      </c>
      <c r="I50" t="str">
        <f t="shared" si="8"/>
        <v/>
      </c>
      <c r="J50">
        <f t="shared" si="10"/>
        <v>303.95382898856502</v>
      </c>
      <c r="K50">
        <f t="shared" si="9"/>
        <v>303.95382898856502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">
        <v>43427</v>
      </c>
      <c r="C51">
        <f>37+222.12</f>
        <v>259.12</v>
      </c>
      <c r="D51" s="4">
        <v>302</v>
      </c>
      <c r="E51">
        <f t="shared" si="4"/>
        <v>947.70382813264257</v>
      </c>
      <c r="F51">
        <f t="shared" si="5"/>
        <v>468.84892428322081</v>
      </c>
      <c r="G51">
        <f t="shared" si="6"/>
        <v>888.8715764437228</v>
      </c>
      <c r="H51">
        <f t="shared" si="7"/>
        <v>432.34960754310384</v>
      </c>
      <c r="I51">
        <f t="shared" si="8"/>
        <v>303.34391682224663</v>
      </c>
      <c r="J51">
        <f t="shared" si="10"/>
        <v>305.49931674011702</v>
      </c>
      <c r="K51">
        <f t="shared" si="9"/>
        <v>303.34391682224663</v>
      </c>
      <c r="L51">
        <f t="shared" si="1"/>
        <v>1.3439168222466265</v>
      </c>
      <c r="M51">
        <f t="shared" si="2"/>
        <v>0.44500557028033982</v>
      </c>
    </row>
    <row r="52" spans="1:13">
      <c r="A52">
        <f t="shared" si="3"/>
        <v>50</v>
      </c>
      <c r="B52" s="1">
        <v>43428</v>
      </c>
      <c r="D52" s="4"/>
      <c r="E52">
        <f t="shared" si="4"/>
        <v>847.86144029098841</v>
      </c>
      <c r="F52">
        <f t="shared" si="5"/>
        <v>419.45480478318234</v>
      </c>
      <c r="G52">
        <f t="shared" si="6"/>
        <v>787.32979118234675</v>
      </c>
      <c r="H52">
        <f t="shared" si="7"/>
        <v>382.9594007118456</v>
      </c>
      <c r="I52" t="str">
        <f t="shared" si="8"/>
        <v/>
      </c>
      <c r="J52">
        <f t="shared" si="10"/>
        <v>305.49540407133674</v>
      </c>
      <c r="K52">
        <f t="shared" si="9"/>
        <v>305.49540407133674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">
        <v>43429</v>
      </c>
      <c r="D53" s="4"/>
      <c r="E53">
        <f t="shared" si="4"/>
        <v>758.53763654070087</v>
      </c>
      <c r="F53">
        <f t="shared" si="5"/>
        <v>375.26444904332317</v>
      </c>
      <c r="G53">
        <f t="shared" si="6"/>
        <v>697.38780776784665</v>
      </c>
      <c r="H53">
        <f t="shared" si="7"/>
        <v>339.21136976851449</v>
      </c>
      <c r="I53" t="str">
        <f t="shared" si="8"/>
        <v/>
      </c>
      <c r="J53">
        <f t="shared" si="10"/>
        <v>305.05307927480862</v>
      </c>
      <c r="K53">
        <f t="shared" si="9"/>
        <v>305.05307927480862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">
        <v>43430</v>
      </c>
      <c r="C54">
        <v>193.33</v>
      </c>
      <c r="D54" s="4"/>
      <c r="E54">
        <f t="shared" si="4"/>
        <v>871.9542641855262</v>
      </c>
      <c r="F54">
        <f t="shared" si="5"/>
        <v>431.37402915537524</v>
      </c>
      <c r="G54">
        <f t="shared" si="6"/>
        <v>811.05050272971789</v>
      </c>
      <c r="H54">
        <f t="shared" si="7"/>
        <v>394.49722079737558</v>
      </c>
      <c r="I54" t="str">
        <f t="shared" si="8"/>
        <v/>
      </c>
      <c r="J54">
        <f t="shared" si="10"/>
        <v>305.87680835799961</v>
      </c>
      <c r="K54">
        <f t="shared" si="9"/>
        <v>305.87680835799961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">
        <v>43431</v>
      </c>
      <c r="D55" s="4"/>
      <c r="E55">
        <f t="shared" si="4"/>
        <v>780.09223594350181</v>
      </c>
      <c r="F55">
        <f t="shared" si="5"/>
        <v>385.92796062085</v>
      </c>
      <c r="G55">
        <f t="shared" si="6"/>
        <v>718.39874271528765</v>
      </c>
      <c r="H55">
        <f t="shared" si="7"/>
        <v>349.43114697748337</v>
      </c>
      <c r="I55" t="str">
        <f t="shared" si="8"/>
        <v/>
      </c>
      <c r="J55">
        <f t="shared" si="10"/>
        <v>305.49681364336658</v>
      </c>
      <c r="K55">
        <f t="shared" si="9"/>
        <v>305.49681364336658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">
        <v>43432</v>
      </c>
      <c r="C56">
        <v>196.17</v>
      </c>
      <c r="D56" s="4"/>
      <c r="E56">
        <f t="shared" si="4"/>
        <v>894.07804583972052</v>
      </c>
      <c r="F56">
        <f t="shared" si="5"/>
        <v>442.31912710869284</v>
      </c>
      <c r="G56">
        <f t="shared" si="6"/>
        <v>832.50121710411531</v>
      </c>
      <c r="H56">
        <f t="shared" si="7"/>
        <v>404.93090794304294</v>
      </c>
      <c r="I56" t="str">
        <f t="shared" si="8"/>
        <v/>
      </c>
      <c r="J56">
        <f t="shared" si="10"/>
        <v>306.38821916564984</v>
      </c>
      <c r="K56">
        <f t="shared" si="9"/>
        <v>306.38821916564984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">
        <v>43433</v>
      </c>
      <c r="D57" s="4"/>
      <c r="E57">
        <f t="shared" si="4"/>
        <v>799.88523542411917</v>
      </c>
      <c r="F57">
        <f t="shared" si="5"/>
        <v>395.71997183717167</v>
      </c>
      <c r="G57">
        <f t="shared" si="6"/>
        <v>737.39899755151112</v>
      </c>
      <c r="H57">
        <f t="shared" si="7"/>
        <v>358.67292378682464</v>
      </c>
      <c r="I57" t="str">
        <f t="shared" si="8"/>
        <v/>
      </c>
      <c r="J57">
        <f t="shared" si="10"/>
        <v>306.04704805034703</v>
      </c>
      <c r="K57">
        <f t="shared" si="9"/>
        <v>306.04704805034703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">
        <v>43434</v>
      </c>
      <c r="C58">
        <f>37+220.87</f>
        <v>257.87</v>
      </c>
      <c r="D58" s="4">
        <v>299</v>
      </c>
      <c r="E58">
        <f t="shared" si="4"/>
        <v>973.48581544996034</v>
      </c>
      <c r="F58">
        <f t="shared" si="5"/>
        <v>481.60381316388094</v>
      </c>
      <c r="G58">
        <f t="shared" si="6"/>
        <v>911.0309448950145</v>
      </c>
      <c r="H58">
        <f t="shared" si="7"/>
        <v>443.12798600318456</v>
      </c>
      <c r="I58">
        <f t="shared" si="8"/>
        <v>305.33082493461887</v>
      </c>
      <c r="J58">
        <f t="shared" si="10"/>
        <v>307.47582716069633</v>
      </c>
      <c r="K58">
        <f t="shared" si="9"/>
        <v>305.33082493461887</v>
      </c>
      <c r="L58">
        <f t="shared" si="1"/>
        <v>6.3308249346188745</v>
      </c>
      <c r="M58">
        <f t="shared" si="2"/>
        <v>2.1173327540531353</v>
      </c>
    </row>
    <row r="59" spans="1:13">
      <c r="A59">
        <f t="shared" si="3"/>
        <v>57</v>
      </c>
      <c r="B59" s="1">
        <v>43435</v>
      </c>
      <c r="C59" s="4"/>
      <c r="D59" s="4"/>
      <c r="E59">
        <f t="shared" si="4"/>
        <v>870.92724656033431</v>
      </c>
      <c r="F59">
        <f t="shared" si="5"/>
        <v>430.86594203522515</v>
      </c>
      <c r="G59">
        <f t="shared" si="6"/>
        <v>806.95774576864437</v>
      </c>
      <c r="H59">
        <f t="shared" si="7"/>
        <v>392.50649242582722</v>
      </c>
      <c r="I59" t="str">
        <f t="shared" si="8"/>
        <v/>
      </c>
      <c r="J59">
        <f t="shared" si="10"/>
        <v>307.35944960939787</v>
      </c>
      <c r="K59">
        <f t="shared" si="9"/>
        <v>307.35944960939787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">
        <v>43436</v>
      </c>
      <c r="C60" s="4"/>
      <c r="D60" s="4"/>
      <c r="E60">
        <f t="shared" si="4"/>
        <v>779.17341656443989</v>
      </c>
      <c r="F60">
        <f t="shared" si="5"/>
        <v>385.473401438228</v>
      </c>
      <c r="G60">
        <f t="shared" si="6"/>
        <v>714.77352893984619</v>
      </c>
      <c r="H60">
        <f t="shared" si="7"/>
        <v>347.66783291208958</v>
      </c>
      <c r="I60" t="str">
        <f t="shared" si="8"/>
        <v/>
      </c>
      <c r="J60">
        <f t="shared" si="10"/>
        <v>306.80556852613836</v>
      </c>
      <c r="K60">
        <f t="shared" si="9"/>
        <v>306.80556852613836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">
        <v>43437</v>
      </c>
      <c r="C61" s="4"/>
      <c r="D61" s="4"/>
      <c r="E61">
        <f t="shared" si="4"/>
        <v>697.08602581724824</v>
      </c>
      <c r="F61">
        <f t="shared" si="5"/>
        <v>344.86305070779855</v>
      </c>
      <c r="G61">
        <f t="shared" si="6"/>
        <v>633.12013590807896</v>
      </c>
      <c r="H61">
        <f t="shared" si="7"/>
        <v>307.95139538903362</v>
      </c>
      <c r="I61" t="str">
        <f t="shared" si="8"/>
        <v/>
      </c>
      <c r="J61">
        <f t="shared" si="10"/>
        <v>305.91165531876487</v>
      </c>
      <c r="K61">
        <f t="shared" si="9"/>
        <v>305.91165531876487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">
        <v>43438</v>
      </c>
      <c r="C62" s="4"/>
      <c r="D62" s="4"/>
      <c r="E62">
        <f t="shared" si="4"/>
        <v>623.64669669078421</v>
      </c>
      <c r="F62">
        <f t="shared" si="5"/>
        <v>308.53107711129127</v>
      </c>
      <c r="G62">
        <f t="shared" si="6"/>
        <v>560.7945597632762</v>
      </c>
      <c r="H62">
        <f t="shared" si="7"/>
        <v>272.77203394894588</v>
      </c>
      <c r="I62" t="str">
        <f t="shared" si="8"/>
        <v/>
      </c>
      <c r="J62">
        <f t="shared" si="10"/>
        <v>304.75904316234545</v>
      </c>
      <c r="K62">
        <f t="shared" si="9"/>
        <v>304.75904316234545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">
        <v>43439</v>
      </c>
      <c r="C63" s="4"/>
      <c r="D63" s="4"/>
      <c r="E63">
        <f t="shared" si="4"/>
        <v>557.94433956318085</v>
      </c>
      <c r="F63">
        <f t="shared" si="5"/>
        <v>276.02674553879348</v>
      </c>
      <c r="G63">
        <f t="shared" si="6"/>
        <v>496.73122117497587</v>
      </c>
      <c r="H63">
        <f t="shared" si="7"/>
        <v>241.61144784114353</v>
      </c>
      <c r="I63" t="str">
        <f t="shared" si="8"/>
        <v/>
      </c>
      <c r="J63">
        <f t="shared" si="10"/>
        <v>303.41529769764986</v>
      </c>
      <c r="K63">
        <f t="shared" si="9"/>
        <v>303.41529769764986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">
        <v>43440</v>
      </c>
      <c r="C64" s="4"/>
      <c r="D64" s="4"/>
      <c r="E64">
        <f t="shared" si="4"/>
        <v>499.16384982464422</v>
      </c>
      <c r="F64">
        <f t="shared" si="5"/>
        <v>246.94680667534453</v>
      </c>
      <c r="G64">
        <f t="shared" si="6"/>
        <v>439.9862691145542</v>
      </c>
      <c r="H64">
        <f t="shared" si="7"/>
        <v>214.01054529959526</v>
      </c>
      <c r="I64" t="str">
        <f t="shared" si="8"/>
        <v/>
      </c>
      <c r="J64">
        <f t="shared" si="10"/>
        <v>301.93626137574927</v>
      </c>
      <c r="K64">
        <f t="shared" si="9"/>
        <v>301.93626137574927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">
        <v>43441</v>
      </c>
      <c r="C65" s="4">
        <v>37</v>
      </c>
      <c r="D65" s="4">
        <v>307</v>
      </c>
      <c r="E65">
        <f t="shared" si="4"/>
        <v>483.57599567518315</v>
      </c>
      <c r="F65">
        <f t="shared" si="5"/>
        <v>239.23516889051152</v>
      </c>
      <c r="G65">
        <f t="shared" si="6"/>
        <v>426.72367501166724</v>
      </c>
      <c r="H65">
        <f t="shared" si="7"/>
        <v>207.55958263260564</v>
      </c>
      <c r="I65">
        <f t="shared" si="8"/>
        <v>300.36781458084045</v>
      </c>
      <c r="J65">
        <f t="shared" si="10"/>
        <v>300.67558625790593</v>
      </c>
      <c r="K65">
        <f t="shared" si="9"/>
        <v>300.36781458084045</v>
      </c>
      <c r="L65">
        <f t="shared" si="1"/>
        <v>-6.6321854191595548</v>
      </c>
      <c r="M65">
        <f t="shared" si="2"/>
        <v>2.1603209834395942</v>
      </c>
    </row>
    <row r="66" spans="1:13">
      <c r="A66">
        <f t="shared" si="3"/>
        <v>64</v>
      </c>
      <c r="B66" s="1">
        <v>43442</v>
      </c>
      <c r="C66" s="4"/>
      <c r="D66" s="4"/>
      <c r="E66">
        <f t="shared" si="4"/>
        <v>432.6303513948921</v>
      </c>
      <c r="F66">
        <f t="shared" si="5"/>
        <v>214.0312921004444</v>
      </c>
      <c r="G66">
        <f t="shared" si="6"/>
        <v>377.9761563348527</v>
      </c>
      <c r="H66">
        <f t="shared" si="7"/>
        <v>183.84865393698516</v>
      </c>
      <c r="I66" t="str">
        <f t="shared" si="8"/>
        <v/>
      </c>
      <c r="J66">
        <f t="shared" si="10"/>
        <v>299.18263816345922</v>
      </c>
      <c r="K66">
        <f t="shared" si="9"/>
        <v>299.18263816345922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">
        <v>43443</v>
      </c>
      <c r="C67" s="4"/>
      <c r="D67" s="4"/>
      <c r="E67">
        <f t="shared" si="4"/>
        <v>387.05192694012214</v>
      </c>
      <c r="F67">
        <f t="shared" si="5"/>
        <v>191.4826913226579</v>
      </c>
      <c r="G67">
        <f t="shared" si="6"/>
        <v>334.79739495063836</v>
      </c>
      <c r="H67">
        <f t="shared" si="7"/>
        <v>162.84638428026793</v>
      </c>
      <c r="I67" t="str">
        <f t="shared" si="8"/>
        <v/>
      </c>
      <c r="J67">
        <f t="shared" si="10"/>
        <v>297.63630704238994</v>
      </c>
      <c r="K67">
        <f t="shared" si="9"/>
        <v>297.63630704238994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1">
        <v>43444</v>
      </c>
      <c r="C68" s="4"/>
      <c r="D68" s="4"/>
      <c r="E68">
        <f t="shared" ref="E68:E120" si="14">(E67*EXP(-1/$O$5)+C68)</f>
        <v>346.2752755673406</v>
      </c>
      <c r="F68">
        <f t="shared" ref="F68:F131" si="15">E68*$O$3</f>
        <v>171.30962821530414</v>
      </c>
      <c r="G68">
        <f t="shared" ref="G68:G120" si="16">(G67*EXP(-1/$O$6)+C68)</f>
        <v>296.55123421709374</v>
      </c>
      <c r="H68">
        <f t="shared" ref="H68:H131" si="17">G68*$O$4</f>
        <v>144.24334530208839</v>
      </c>
      <c r="I68" t="str">
        <f t="shared" ref="I68:I120" si="18">IF(ISBLANK(D68),"",($O$2+((E67*EXP(-1/$O$5))*$O$3)-((G67*EXP(-1/$O$6))*$O$4)))</f>
        <v/>
      </c>
      <c r="J68">
        <f t="shared" si="10"/>
        <v>296.06628291321579</v>
      </c>
      <c r="K68">
        <f t="shared" ref="K68:K120" si="19">IF(I68="",J68,I68)</f>
        <v>296.06628291321579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">
        <v>43445</v>
      </c>
      <c r="C69" s="4"/>
      <c r="D69" s="4"/>
      <c r="E69">
        <f t="shared" si="14"/>
        <v>309.79452141517822</v>
      </c>
      <c r="F69">
        <f t="shared" si="15"/>
        <v>153.26183539907836</v>
      </c>
      <c r="G69">
        <f t="shared" si="16"/>
        <v>262.67418994896184</v>
      </c>
      <c r="H69">
        <f t="shared" si="17"/>
        <v>127.76545672717509</v>
      </c>
      <c r="I69" t="str">
        <f t="shared" si="18"/>
        <v/>
      </c>
      <c r="J69">
        <f t="shared" si="10"/>
        <v>294.49637867190324</v>
      </c>
      <c r="K69">
        <f t="shared" si="19"/>
        <v>294.49637867190324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">
        <v>43446</v>
      </c>
      <c r="C70" s="4"/>
      <c r="D70" s="4"/>
      <c r="E70">
        <f t="shared" si="14"/>
        <v>277.15708359950577</v>
      </c>
      <c r="F70">
        <f t="shared" si="15"/>
        <v>137.1154116356652</v>
      </c>
      <c r="G70">
        <f t="shared" si="16"/>
        <v>232.66714855360442</v>
      </c>
      <c r="H70">
        <f t="shared" si="17"/>
        <v>113.16994831557966</v>
      </c>
      <c r="I70" t="str">
        <f t="shared" si="18"/>
        <v/>
      </c>
      <c r="J70">
        <f t="shared" si="10"/>
        <v>292.94546332008554</v>
      </c>
      <c r="K70">
        <f t="shared" si="19"/>
        <v>292.94546332008554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">
        <v>43447</v>
      </c>
      <c r="C71" s="4"/>
      <c r="D71" s="4"/>
      <c r="E71">
        <f t="shared" si="14"/>
        <v>247.9580614869449</v>
      </c>
      <c r="F71">
        <f t="shared" si="15"/>
        <v>122.67004410499814</v>
      </c>
      <c r="G71">
        <f t="shared" si="16"/>
        <v>206.0880135447772</v>
      </c>
      <c r="H71">
        <f t="shared" si="17"/>
        <v>100.24178310652015</v>
      </c>
      <c r="I71" t="str">
        <f t="shared" si="18"/>
        <v/>
      </c>
      <c r="J71">
        <f t="shared" si="10"/>
        <v>291.42826099847804</v>
      </c>
      <c r="K71">
        <f t="shared" si="19"/>
        <v>291.42826099847804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">
        <v>43448</v>
      </c>
      <c r="C72" s="4">
        <v>35</v>
      </c>
      <c r="D72" s="4">
        <v>290</v>
      </c>
      <c r="E72">
        <f t="shared" si="14"/>
        <v>256.83521149041701</v>
      </c>
      <c r="F72">
        <f t="shared" si="15"/>
        <v>127.06175605790813</v>
      </c>
      <c r="G72">
        <f t="shared" si="16"/>
        <v>217.54519209465036</v>
      </c>
      <c r="H72">
        <f t="shared" si="17"/>
        <v>105.81458662601996</v>
      </c>
      <c r="I72">
        <f t="shared" si="18"/>
        <v>289.95603406169113</v>
      </c>
      <c r="J72">
        <f t="shared" si="10"/>
        <v>290.24716943188821</v>
      </c>
      <c r="K72">
        <f t="shared" si="19"/>
        <v>289.95603406169113</v>
      </c>
      <c r="L72">
        <f t="shared" si="11"/>
        <v>-4.396593830887241E-2</v>
      </c>
      <c r="M72">
        <f t="shared" si="12"/>
        <v>1.5160668382369796E-2</v>
      </c>
    </row>
    <row r="73" spans="1:13">
      <c r="A73">
        <f t="shared" si="13"/>
        <v>71</v>
      </c>
      <c r="B73" s="1">
        <v>43449</v>
      </c>
      <c r="C73" s="4"/>
      <c r="D73" s="4"/>
      <c r="E73">
        <f t="shared" si="14"/>
        <v>229.77713697831277</v>
      </c>
      <c r="F73">
        <f t="shared" si="15"/>
        <v>113.67556012666228</v>
      </c>
      <c r="G73">
        <f t="shared" si="16"/>
        <v>192.69353999356827</v>
      </c>
      <c r="H73">
        <f t="shared" si="17"/>
        <v>93.726673908989937</v>
      </c>
      <c r="I73" t="str">
        <f t="shared" si="18"/>
        <v/>
      </c>
      <c r="J73">
        <f t="shared" ref="J73:J120" si="20">$O$2+F73-H73</f>
        <v>288.94888621767234</v>
      </c>
      <c r="K73">
        <f t="shared" si="19"/>
        <v>288.94888621767234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">
        <v>43450</v>
      </c>
      <c r="C74" s="4"/>
      <c r="D74" s="4"/>
      <c r="E74">
        <f t="shared" si="14"/>
        <v>205.56968170978487</v>
      </c>
      <c r="F74">
        <f t="shared" si="15"/>
        <v>101.69962521390916</v>
      </c>
      <c r="G74">
        <f t="shared" si="16"/>
        <v>170.68085944688627</v>
      </c>
      <c r="H74">
        <f t="shared" si="17"/>
        <v>83.019644853783973</v>
      </c>
      <c r="I74" t="str">
        <f t="shared" si="18"/>
        <v/>
      </c>
      <c r="J74">
        <f t="shared" si="20"/>
        <v>287.67998036012517</v>
      </c>
      <c r="K74">
        <f t="shared" si="19"/>
        <v>287.67998036012517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">
        <v>43451</v>
      </c>
      <c r="C75" s="4"/>
      <c r="D75" s="4"/>
      <c r="E75">
        <f t="shared" si="14"/>
        <v>183.91252756470203</v>
      </c>
      <c r="F75">
        <f t="shared" si="15"/>
        <v>90.985377658356583</v>
      </c>
      <c r="G75">
        <f t="shared" si="16"/>
        <v>151.18283561815366</v>
      </c>
      <c r="H75">
        <f t="shared" si="17"/>
        <v>73.535751821737662</v>
      </c>
      <c r="I75" t="str">
        <f t="shared" si="18"/>
        <v/>
      </c>
      <c r="J75">
        <f t="shared" si="20"/>
        <v>286.44962583661891</v>
      </c>
      <c r="K75">
        <f t="shared" si="19"/>
        <v>286.44962583661891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">
        <v>43452</v>
      </c>
      <c r="C76" s="4"/>
      <c r="D76" s="4"/>
      <c r="E76">
        <f t="shared" si="14"/>
        <v>164.53699550397909</v>
      </c>
      <c r="F76">
        <f t="shared" si="15"/>
        <v>81.399896314480898</v>
      </c>
      <c r="G76">
        <f t="shared" si="16"/>
        <v>133.91220233841304</v>
      </c>
      <c r="H76">
        <f t="shared" si="17"/>
        <v>65.135267749121482</v>
      </c>
      <c r="I76" t="str">
        <f t="shared" si="18"/>
        <v/>
      </c>
      <c r="J76">
        <f t="shared" si="20"/>
        <v>285.26462856535943</v>
      </c>
      <c r="K76">
        <f t="shared" si="19"/>
        <v>285.26462856535943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">
        <v>43453</v>
      </c>
      <c r="C77" s="4"/>
      <c r="D77" s="4"/>
      <c r="E77">
        <f t="shared" si="14"/>
        <v>147.20271233264475</v>
      </c>
      <c r="F77">
        <f t="shared" si="15"/>
        <v>72.824263530434209</v>
      </c>
      <c r="G77">
        <f t="shared" si="16"/>
        <v>118.61450978745094</v>
      </c>
      <c r="H77">
        <f t="shared" si="17"/>
        <v>57.694427535527062</v>
      </c>
      <c r="I77" t="str">
        <f t="shared" si="18"/>
        <v/>
      </c>
      <c r="J77">
        <f t="shared" si="20"/>
        <v>284.12983599490718</v>
      </c>
      <c r="K77">
        <f t="shared" si="19"/>
        <v>284.12983599490718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">
        <v>43454</v>
      </c>
      <c r="C78" s="4"/>
      <c r="D78" s="4"/>
      <c r="E78">
        <f t="shared" si="14"/>
        <v>131.69462862571439</v>
      </c>
      <c r="F78">
        <f t="shared" si="15"/>
        <v>65.152089853542833</v>
      </c>
      <c r="G78">
        <f t="shared" si="16"/>
        <v>105.06437566131682</v>
      </c>
      <c r="H78">
        <f t="shared" si="17"/>
        <v>51.10360460131951</v>
      </c>
      <c r="I78" t="str">
        <f t="shared" si="18"/>
        <v/>
      </c>
      <c r="J78">
        <f t="shared" si="20"/>
        <v>283.04848525222337</v>
      </c>
      <c r="K78">
        <f t="shared" si="19"/>
        <v>283.04848525222337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">
        <v>43455</v>
      </c>
      <c r="C79" s="4">
        <v>32</v>
      </c>
      <c r="D79" s="4">
        <v>294</v>
      </c>
      <c r="E79">
        <f t="shared" si="14"/>
        <v>149.82035082120302</v>
      </c>
      <c r="F79">
        <f t="shared" si="15"/>
        <v>74.119264091887175</v>
      </c>
      <c r="G79">
        <f t="shared" si="16"/>
        <v>125.0621645942185</v>
      </c>
      <c r="H79">
        <f t="shared" si="17"/>
        <v>60.830584770335271</v>
      </c>
      <c r="I79">
        <f t="shared" si="18"/>
        <v>282.02249841165747</v>
      </c>
      <c r="J79">
        <f t="shared" si="20"/>
        <v>282.28867932155191</v>
      </c>
      <c r="K79">
        <f t="shared" si="19"/>
        <v>282.02249841165747</v>
      </c>
      <c r="L79">
        <f t="shared" si="11"/>
        <v>-11.977501588342534</v>
      </c>
      <c r="M79">
        <f t="shared" si="12"/>
        <v>4.0739801320892974</v>
      </c>
    </row>
    <row r="80" spans="1:13">
      <c r="A80">
        <f t="shared" si="13"/>
        <v>78</v>
      </c>
      <c r="B80" s="1">
        <v>43456</v>
      </c>
      <c r="C80" s="4"/>
      <c r="D80" s="4"/>
      <c r="E80">
        <f t="shared" si="14"/>
        <v>134.03649395661978</v>
      </c>
      <c r="F80">
        <f t="shared" si="15"/>
        <v>66.310659660498899</v>
      </c>
      <c r="G80">
        <f t="shared" si="16"/>
        <v>110.77547144518516</v>
      </c>
      <c r="H80">
        <f t="shared" si="17"/>
        <v>53.881497478348507</v>
      </c>
      <c r="I80" t="str">
        <f t="shared" si="18"/>
        <v/>
      </c>
      <c r="J80">
        <f t="shared" si="20"/>
        <v>281.42916218215044</v>
      </c>
      <c r="K80">
        <f t="shared" si="19"/>
        <v>281.42916218215044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">
        <v>43457</v>
      </c>
      <c r="C81" s="4"/>
      <c r="D81" s="4"/>
      <c r="E81">
        <f t="shared" si="14"/>
        <v>119.91549621735633</v>
      </c>
      <c r="F81">
        <f t="shared" si="15"/>
        <v>59.324706450934762</v>
      </c>
      <c r="G81">
        <f t="shared" si="16"/>
        <v>98.120843451883758</v>
      </c>
      <c r="H81">
        <f t="shared" si="17"/>
        <v>47.726251218368411</v>
      </c>
      <c r="I81" t="str">
        <f t="shared" si="18"/>
        <v/>
      </c>
      <c r="J81">
        <f t="shared" si="20"/>
        <v>280.59845523256632</v>
      </c>
      <c r="K81">
        <f t="shared" si="19"/>
        <v>280.59845523256632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">
        <v>43458</v>
      </c>
      <c r="C82" s="4"/>
      <c r="D82" s="4"/>
      <c r="E82">
        <f t="shared" si="14"/>
        <v>107.28217225458556</v>
      </c>
      <c r="F82">
        <f t="shared" si="15"/>
        <v>53.074736603564368</v>
      </c>
      <c r="G82">
        <f t="shared" si="16"/>
        <v>86.911838822307672</v>
      </c>
      <c r="H82">
        <f t="shared" si="17"/>
        <v>42.274160184098648</v>
      </c>
      <c r="I82" t="str">
        <f t="shared" si="18"/>
        <v/>
      </c>
      <c r="J82">
        <f t="shared" si="20"/>
        <v>279.8005764194657</v>
      </c>
      <c r="K82">
        <f t="shared" si="19"/>
        <v>279.8005764194657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">
        <v>43459</v>
      </c>
      <c r="C83" s="4"/>
      <c r="D83" s="4"/>
      <c r="E83">
        <f t="shared" si="14"/>
        <v>95.979792826781562</v>
      </c>
      <c r="F83">
        <f t="shared" si="15"/>
        <v>47.483212881424208</v>
      </c>
      <c r="G83">
        <f t="shared" si="16"/>
        <v>76.983314265729234</v>
      </c>
      <c r="H83">
        <f t="shared" si="17"/>
        <v>37.444898219515466</v>
      </c>
      <c r="I83" t="str">
        <f t="shared" si="18"/>
        <v/>
      </c>
      <c r="J83">
        <f t="shared" si="20"/>
        <v>279.03831466190877</v>
      </c>
      <c r="K83">
        <f t="shared" si="19"/>
        <v>279.03831466190877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">
        <v>43460</v>
      </c>
      <c r="C84" s="4"/>
      <c r="D84" s="4"/>
      <c r="E84">
        <f t="shared" si="14"/>
        <v>85.868140413964781</v>
      </c>
      <c r="F84">
        <f t="shared" si="15"/>
        <v>42.480766741878334</v>
      </c>
      <c r="G84">
        <f t="shared" si="16"/>
        <v>68.188991921488281</v>
      </c>
      <c r="H84">
        <f t="shared" si="17"/>
        <v>33.167315366261917</v>
      </c>
      <c r="I84" t="str">
        <f t="shared" si="18"/>
        <v/>
      </c>
      <c r="J84">
        <f t="shared" si="20"/>
        <v>278.31345137561641</v>
      </c>
      <c r="K84">
        <f t="shared" si="19"/>
        <v>278.31345137561641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">
        <v>43461</v>
      </c>
      <c r="C85" s="4"/>
      <c r="D85" s="4"/>
      <c r="E85">
        <f t="shared" si="14"/>
        <v>76.821769676658064</v>
      </c>
      <c r="F85">
        <f t="shared" si="15"/>
        <v>38.005337749246024</v>
      </c>
      <c r="G85">
        <f t="shared" si="16"/>
        <v>60.399304233888053</v>
      </c>
      <c r="H85">
        <f t="shared" si="17"/>
        <v>29.378389604801775</v>
      </c>
      <c r="I85" t="str">
        <f t="shared" si="18"/>
        <v/>
      </c>
      <c r="J85">
        <f t="shared" si="20"/>
        <v>277.62694814444421</v>
      </c>
      <c r="K85">
        <f t="shared" si="19"/>
        <v>277.62694814444421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">
        <v>43462</v>
      </c>
      <c r="C86" s="4"/>
      <c r="D86" s="4"/>
      <c r="E86">
        <f t="shared" si="14"/>
        <v>68.728451178776467</v>
      </c>
      <c r="F86">
        <f t="shared" si="15"/>
        <v>34.001403651934147</v>
      </c>
      <c r="G86">
        <f t="shared" si="16"/>
        <v>53.499485021542831</v>
      </c>
      <c r="H86">
        <f t="shared" si="17"/>
        <v>26.022298345239829</v>
      </c>
      <c r="I86" t="str">
        <f t="shared" si="18"/>
        <v/>
      </c>
      <c r="J86">
        <f t="shared" si="20"/>
        <v>276.97910530669429</v>
      </c>
      <c r="K86">
        <f t="shared" si="19"/>
        <v>276.97910530669429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">
        <v>43463</v>
      </c>
      <c r="C87" s="4"/>
      <c r="D87" s="4"/>
      <c r="E87">
        <f t="shared" si="14"/>
        <v>61.487779067249264</v>
      </c>
      <c r="F87">
        <f t="shared" si="15"/>
        <v>30.419291572397515</v>
      </c>
      <c r="G87">
        <f t="shared" si="16"/>
        <v>47.387878616727555</v>
      </c>
      <c r="H87">
        <f t="shared" si="17"/>
        <v>23.049595987997677</v>
      </c>
      <c r="I87" t="str">
        <f t="shared" si="18"/>
        <v/>
      </c>
      <c r="J87">
        <f t="shared" si="20"/>
        <v>276.36969558439984</v>
      </c>
      <c r="K87">
        <f t="shared" si="19"/>
        <v>276.36969558439984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">
        <v>43464</v>
      </c>
      <c r="C88" s="4"/>
      <c r="D88" s="4"/>
      <c r="E88">
        <f t="shared" si="14"/>
        <v>55.009925435222989</v>
      </c>
      <c r="F88">
        <f t="shared" si="15"/>
        <v>27.214561764537557</v>
      </c>
      <c r="G88">
        <f t="shared" si="16"/>
        <v>41.974442163124678</v>
      </c>
      <c r="H88">
        <f t="shared" si="17"/>
        <v>20.416485437271319</v>
      </c>
      <c r="I88" t="str">
        <f t="shared" si="18"/>
        <v/>
      </c>
      <c r="J88">
        <f t="shared" si="20"/>
        <v>275.79807632726624</v>
      </c>
      <c r="K88">
        <f t="shared" si="19"/>
        <v>275.79807632726624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">
        <v>43465</v>
      </c>
      <c r="C89" s="4"/>
      <c r="D89" s="4"/>
      <c r="E89">
        <f t="shared" si="14"/>
        <v>49.214525915453095</v>
      </c>
      <c r="F89">
        <f t="shared" si="15"/>
        <v>24.347456293422681</v>
      </c>
      <c r="G89">
        <f t="shared" si="16"/>
        <v>37.179419006183956</v>
      </c>
      <c r="H89">
        <f t="shared" si="17"/>
        <v>18.084172834411671</v>
      </c>
      <c r="I89" t="str">
        <f t="shared" si="18"/>
        <v/>
      </c>
      <c r="J89">
        <f t="shared" si="20"/>
        <v>275.26328345901101</v>
      </c>
      <c r="K89">
        <f t="shared" si="19"/>
        <v>275.26328345901101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">
        <v>43466</v>
      </c>
      <c r="C90" s="4"/>
      <c r="D90" s="4"/>
      <c r="E90">
        <f t="shared" si="14"/>
        <v>44.029682678536176</v>
      </c>
      <c r="F90">
        <f t="shared" si="15"/>
        <v>21.782405797641214</v>
      </c>
      <c r="G90">
        <f t="shared" si="16"/>
        <v>32.932163631033958</v>
      </c>
      <c r="H90">
        <f t="shared" si="17"/>
        <v>16.018296004455799</v>
      </c>
      <c r="I90" t="str">
        <f t="shared" si="18"/>
        <v/>
      </c>
      <c r="J90">
        <f t="shared" si="20"/>
        <v>274.76410979318541</v>
      </c>
      <c r="K90">
        <f t="shared" si="19"/>
        <v>274.76410979318541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">
        <v>43467</v>
      </c>
      <c r="C91" s="4"/>
      <c r="D91" s="4"/>
      <c r="E91">
        <f t="shared" si="14"/>
        <v>39.391072467161052</v>
      </c>
      <c r="F91">
        <f t="shared" si="15"/>
        <v>19.487588215171769</v>
      </c>
      <c r="G91">
        <f t="shared" si="16"/>
        <v>29.170100835648054</v>
      </c>
      <c r="H91">
        <f t="shared" si="17"/>
        <v>14.188418195059347</v>
      </c>
      <c r="I91" t="str">
        <f t="shared" si="18"/>
        <v/>
      </c>
      <c r="J91">
        <f t="shared" si="20"/>
        <v>274.2991700201124</v>
      </c>
      <c r="K91">
        <f t="shared" si="19"/>
        <v>274.2991700201124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">
        <v>43468</v>
      </c>
      <c r="C92" s="4"/>
      <c r="D92" s="4"/>
      <c r="E92">
        <f t="shared" si="14"/>
        <v>35.241148600635803</v>
      </c>
      <c r="F92">
        <f t="shared" si="15"/>
        <v>17.434533998316471</v>
      </c>
      <c r="G92">
        <f t="shared" si="16"/>
        <v>25.837803804667907</v>
      </c>
      <c r="H92">
        <f t="shared" si="17"/>
        <v>12.567579649039608</v>
      </c>
      <c r="I92" t="str">
        <f t="shared" si="18"/>
        <v/>
      </c>
      <c r="J92">
        <f t="shared" si="20"/>
        <v>273.86695434927685</v>
      </c>
      <c r="K92">
        <f t="shared" si="19"/>
        <v>273.86695434927685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">
        <v>43469</v>
      </c>
      <c r="C93" s="4"/>
      <c r="D93" s="4"/>
      <c r="E93">
        <f t="shared" si="14"/>
        <v>31.528427049744714</v>
      </c>
      <c r="F93">
        <f t="shared" si="15"/>
        <v>15.597772919986435</v>
      </c>
      <c r="G93">
        <f t="shared" si="16"/>
        <v>22.886177501061759</v>
      </c>
      <c r="H93">
        <f t="shared" si="17"/>
        <v>11.13190040380635</v>
      </c>
      <c r="I93" t="str">
        <f t="shared" si="18"/>
        <v/>
      </c>
      <c r="J93">
        <f t="shared" si="20"/>
        <v>273.46587251618007</v>
      </c>
      <c r="K93">
        <f t="shared" si="19"/>
        <v>273.46587251618007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">
        <v>43470</v>
      </c>
      <c r="C94" s="4"/>
      <c r="D94" s="4"/>
      <c r="E94">
        <f t="shared" si="14"/>
        <v>28.206847724967176</v>
      </c>
      <c r="F94">
        <f t="shared" si="15"/>
        <v>13.95451808961197</v>
      </c>
      <c r="G94">
        <f t="shared" si="16"/>
        <v>20.271735344452104</v>
      </c>
      <c r="H94">
        <f t="shared" si="17"/>
        <v>9.8602284656881931</v>
      </c>
      <c r="I94" t="str">
        <f t="shared" si="18"/>
        <v/>
      </c>
      <c r="J94">
        <f t="shared" si="20"/>
        <v>273.09428962392377</v>
      </c>
      <c r="K94">
        <f t="shared" si="19"/>
        <v>273.09428962392377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">
        <v>43471</v>
      </c>
      <c r="C95" s="4"/>
      <c r="D95" s="4"/>
      <c r="E95">
        <f t="shared" si="14"/>
        <v>25.23520305418878</v>
      </c>
      <c r="F95">
        <f t="shared" si="15"/>
        <v>12.48438325857337</v>
      </c>
      <c r="G95">
        <f t="shared" si="16"/>
        <v>17.955958519348361</v>
      </c>
      <c r="H95">
        <f t="shared" si="17"/>
        <v>8.7338281756746348</v>
      </c>
      <c r="I95" t="str">
        <f t="shared" si="18"/>
        <v/>
      </c>
      <c r="J95">
        <f t="shared" si="20"/>
        <v>272.7505550828987</v>
      </c>
      <c r="K95">
        <f t="shared" si="19"/>
        <v>272.7505550828987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">
        <v>43472</v>
      </c>
      <c r="C96" s="4"/>
      <c r="D96" s="4"/>
      <c r="E96">
        <f t="shared" si="14"/>
        <v>22.576626760829573</v>
      </c>
      <c r="F96">
        <f t="shared" si="15"/>
        <v>11.169129908038336</v>
      </c>
      <c r="G96">
        <f t="shared" si="16"/>
        <v>15.904728473914137</v>
      </c>
      <c r="H96">
        <f t="shared" si="17"/>
        <v>7.7361041752377071</v>
      </c>
      <c r="I96" t="str">
        <f t="shared" si="18"/>
        <v/>
      </c>
      <c r="J96">
        <f t="shared" si="20"/>
        <v>272.43302573280062</v>
      </c>
      <c r="K96">
        <f t="shared" si="19"/>
        <v>272.43302573280062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">
        <v>43473</v>
      </c>
      <c r="C97" s="4"/>
      <c r="D97" s="4"/>
      <c r="E97">
        <f t="shared" si="14"/>
        <v>20.198136500161844</v>
      </c>
      <c r="F97">
        <f t="shared" si="15"/>
        <v>9.9924409815733224</v>
      </c>
      <c r="G97">
        <f t="shared" si="16"/>
        <v>14.087824248221493</v>
      </c>
      <c r="H97">
        <f t="shared" si="17"/>
        <v>6.8523569053964639</v>
      </c>
      <c r="I97" t="str">
        <f t="shared" si="18"/>
        <v/>
      </c>
      <c r="J97">
        <f t="shared" si="20"/>
        <v>272.14008407617689</v>
      </c>
      <c r="K97">
        <f t="shared" si="19"/>
        <v>272.14008407617689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">
        <v>43474</v>
      </c>
      <c r="C98" s="4"/>
      <c r="D98" s="4"/>
      <c r="E98">
        <f t="shared" si="14"/>
        <v>18.070224679755462</v>
      </c>
      <c r="F98">
        <f t="shared" si="15"/>
        <v>8.939718455451537</v>
      </c>
      <c r="G98">
        <f t="shared" si="16"/>
        <v>12.478477226083381</v>
      </c>
      <c r="H98">
        <f t="shared" si="17"/>
        <v>6.0695660367696407</v>
      </c>
      <c r="I98" t="str">
        <f t="shared" si="18"/>
        <v/>
      </c>
      <c r="J98">
        <f t="shared" si="20"/>
        <v>271.87015241868193</v>
      </c>
      <c r="K98">
        <f t="shared" si="19"/>
        <v>271.87015241868193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">
        <v>43475</v>
      </c>
      <c r="C99" s="4"/>
      <c r="D99" s="4"/>
      <c r="E99">
        <f t="shared" si="14"/>
        <v>16.166492387761956</v>
      </c>
      <c r="F99">
        <f t="shared" si="15"/>
        <v>7.997902235311229</v>
      </c>
      <c r="G99">
        <f t="shared" si="16"/>
        <v>11.052976750582291</v>
      </c>
      <c r="H99">
        <f t="shared" si="17"/>
        <v>5.3761986398716424</v>
      </c>
      <c r="I99" t="str">
        <f t="shared" si="18"/>
        <v/>
      </c>
      <c r="J99">
        <f t="shared" si="20"/>
        <v>271.62170359543961</v>
      </c>
      <c r="K99">
        <f t="shared" si="19"/>
        <v>271.62170359543961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">
        <v>43476</v>
      </c>
      <c r="C100" s="4"/>
      <c r="D100" s="4"/>
      <c r="E100">
        <f t="shared" si="14"/>
        <v>14.463321887545124</v>
      </c>
      <c r="F100">
        <f t="shared" si="15"/>
        <v>7.1553081323930199</v>
      </c>
      <c r="G100">
        <f t="shared" si="16"/>
        <v>9.7903207927925688</v>
      </c>
      <c r="H100">
        <f t="shared" si="17"/>
        <v>4.7620392694072731</v>
      </c>
      <c r="I100" t="str">
        <f t="shared" si="18"/>
        <v/>
      </c>
      <c r="J100">
        <f t="shared" si="20"/>
        <v>271.39326886298574</v>
      </c>
      <c r="K100">
        <f t="shared" si="19"/>
        <v>271.39326886298574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">
        <v>43477</v>
      </c>
      <c r="C101" s="4"/>
      <c r="D101" s="4"/>
      <c r="E101">
        <f t="shared" si="14"/>
        <v>12.93958361562073</v>
      </c>
      <c r="F101">
        <f t="shared" si="15"/>
        <v>6.4014829092865702</v>
      </c>
      <c r="G101">
        <f t="shared" si="16"/>
        <v>8.6719065269667688</v>
      </c>
      <c r="H101">
        <f t="shared" si="17"/>
        <v>4.2180394591815853</v>
      </c>
      <c r="I101" t="str">
        <f t="shared" si="18"/>
        <v/>
      </c>
      <c r="J101">
        <f t="shared" si="20"/>
        <v>271.18344345010502</v>
      </c>
      <c r="K101">
        <f t="shared" si="19"/>
        <v>271.18344345010502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">
        <v>43478</v>
      </c>
      <c r="C102" s="4"/>
      <c r="D102" s="4"/>
      <c r="E102">
        <f t="shared" si="14"/>
        <v>11.576374047916527</v>
      </c>
      <c r="F102">
        <f t="shared" si="15"/>
        <v>5.7270745968815522</v>
      </c>
      <c r="G102">
        <f t="shared" si="16"/>
        <v>7.6812562534019282</v>
      </c>
      <c r="H102">
        <f t="shared" si="17"/>
        <v>3.7361844102195771</v>
      </c>
      <c r="I102" t="str">
        <f t="shared" si="18"/>
        <v/>
      </c>
      <c r="J102">
        <f t="shared" si="20"/>
        <v>270.990890186662</v>
      </c>
      <c r="K102">
        <f t="shared" si="19"/>
        <v>270.990890186662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">
        <v>43479</v>
      </c>
      <c r="C103" s="4"/>
      <c r="D103" s="4"/>
      <c r="E103">
        <f t="shared" si="14"/>
        <v>10.356781182316778</v>
      </c>
      <c r="F103">
        <f t="shared" si="15"/>
        <v>5.123716473672725</v>
      </c>
      <c r="G103">
        <f t="shared" si="16"/>
        <v>6.8037746309822884</v>
      </c>
      <c r="H103">
        <f t="shared" si="17"/>
        <v>3.309374907999616</v>
      </c>
      <c r="I103" t="str">
        <f t="shared" si="18"/>
        <v/>
      </c>
      <c r="J103">
        <f t="shared" si="20"/>
        <v>270.81434156567315</v>
      </c>
      <c r="K103">
        <f t="shared" si="19"/>
        <v>270.81434156567315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">
        <v>43480</v>
      </c>
      <c r="C104" s="4"/>
      <c r="D104" s="4"/>
      <c r="E104">
        <f t="shared" si="14"/>
        <v>9.2656747280635514</v>
      </c>
      <c r="F104">
        <f t="shared" si="15"/>
        <v>4.5839232680642894</v>
      </c>
      <c r="G104">
        <f t="shared" si="16"/>
        <v>6.0265336426832965</v>
      </c>
      <c r="H104">
        <f t="shared" si="17"/>
        <v>2.9313227290763777</v>
      </c>
      <c r="I104" t="str">
        <f t="shared" si="18"/>
        <v/>
      </c>
      <c r="J104">
        <f t="shared" si="20"/>
        <v>270.65260053898788</v>
      </c>
      <c r="K104">
        <f t="shared" si="19"/>
        <v>270.65260053898788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">
        <v>43481</v>
      </c>
      <c r="C105" s="4"/>
      <c r="D105" s="4"/>
      <c r="E105">
        <f t="shared" si="14"/>
        <v>8.2895183991007713</v>
      </c>
      <c r="F105">
        <f t="shared" si="15"/>
        <v>4.1009982959574964</v>
      </c>
      <c r="G105">
        <f t="shared" si="16"/>
        <v>5.3380821259139895</v>
      </c>
      <c r="H105">
        <f t="shared" si="17"/>
        <v>2.5964579961095113</v>
      </c>
      <c r="I105" t="str">
        <f t="shared" si="18"/>
        <v/>
      </c>
      <c r="J105">
        <f t="shared" si="20"/>
        <v>270.50454029984797</v>
      </c>
      <c r="K105">
        <f t="shared" si="19"/>
        <v>270.50454029984797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">
        <v>43482</v>
      </c>
      <c r="C106" s="4"/>
      <c r="D106" s="4"/>
      <c r="E106">
        <f t="shared" si="14"/>
        <v>7.4162019826689196</v>
      </c>
      <c r="F106">
        <f t="shared" si="15"/>
        <v>3.6689503815687377</v>
      </c>
      <c r="G106">
        <f t="shared" si="16"/>
        <v>4.7282770614908651</v>
      </c>
      <c r="H106">
        <f t="shared" si="17"/>
        <v>2.2998471163511942</v>
      </c>
      <c r="I106" t="str">
        <f t="shared" si="18"/>
        <v/>
      </c>
      <c r="J106">
        <f t="shared" si="20"/>
        <v>270.36910326521752</v>
      </c>
      <c r="K106">
        <f t="shared" si="19"/>
        <v>270.36910326521752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">
        <v>43483</v>
      </c>
      <c r="C107" s="4"/>
      <c r="D107" s="4"/>
      <c r="E107">
        <f t="shared" si="14"/>
        <v>6.6348910997903925</v>
      </c>
      <c r="F107">
        <f t="shared" si="15"/>
        <v>3.2824195307963371</v>
      </c>
      <c r="G107">
        <f t="shared" si="16"/>
        <v>4.1881341356082604</v>
      </c>
      <c r="H107">
        <f t="shared" si="17"/>
        <v>2.0371200945727974</v>
      </c>
      <c r="I107" t="str">
        <f t="shared" si="18"/>
        <v/>
      </c>
      <c r="J107">
        <f t="shared" si="20"/>
        <v>270.24529943622355</v>
      </c>
      <c r="K107">
        <f t="shared" si="19"/>
        <v>270.24529943622355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">
        <v>43484</v>
      </c>
      <c r="C108" s="4"/>
      <c r="D108" s="4"/>
      <c r="E108">
        <f t="shared" si="14"/>
        <v>5.935892793771421</v>
      </c>
      <c r="F108">
        <f t="shared" si="15"/>
        <v>2.9366104350385016</v>
      </c>
      <c r="G108">
        <f t="shared" si="16"/>
        <v>3.70969537312107</v>
      </c>
      <c r="H108">
        <f t="shared" si="17"/>
        <v>1.8044061495253694</v>
      </c>
      <c r="I108" t="str">
        <f t="shared" si="18"/>
        <v/>
      </c>
      <c r="J108">
        <f t="shared" si="20"/>
        <v>270.13220428551313</v>
      </c>
      <c r="K108">
        <f t="shared" si="19"/>
        <v>270.13220428551313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">
        <v>43485</v>
      </c>
      <c r="C109" s="4"/>
      <c r="D109" s="4"/>
      <c r="E109">
        <f t="shared" si="14"/>
        <v>5.3105352792091214</v>
      </c>
      <c r="F109">
        <f t="shared" si="15"/>
        <v>2.6272329805096106</v>
      </c>
      <c r="G109">
        <f t="shared" si="16"/>
        <v>3.2859118919688526</v>
      </c>
      <c r="H109">
        <f t="shared" si="17"/>
        <v>1.5982766853653554</v>
      </c>
      <c r="I109" t="str">
        <f t="shared" si="18"/>
        <v/>
      </c>
      <c r="J109">
        <f t="shared" si="20"/>
        <v>270.02895629514427</v>
      </c>
      <c r="K109">
        <f t="shared" si="19"/>
        <v>270.02895629514427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">
        <v>43486</v>
      </c>
      <c r="C110" s="4"/>
      <c r="D110" s="4"/>
      <c r="E110">
        <f t="shared" si="14"/>
        <v>4.7510603596677239</v>
      </c>
      <c r="F110">
        <f t="shared" si="15"/>
        <v>2.3504490250123742</v>
      </c>
      <c r="G110">
        <f t="shared" si="16"/>
        <v>2.910540051351528</v>
      </c>
      <c r="H110">
        <f t="shared" si="17"/>
        <v>1.4156947778383482</v>
      </c>
      <c r="I110" t="str">
        <f t="shared" si="18"/>
        <v/>
      </c>
      <c r="J110">
        <f t="shared" si="20"/>
        <v>269.93475424717406</v>
      </c>
      <c r="K110">
        <f t="shared" si="19"/>
        <v>269.93475424717406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">
        <v>43487</v>
      </c>
      <c r="C111" s="4"/>
      <c r="D111" s="4"/>
      <c r="E111">
        <f t="shared" si="14"/>
        <v>4.2505271793557604</v>
      </c>
      <c r="F111">
        <f t="shared" si="15"/>
        <v>2.1028247818775476</v>
      </c>
      <c r="G111">
        <f t="shared" si="16"/>
        <v>2.5780494635982332</v>
      </c>
      <c r="H111">
        <f t="shared" si="17"/>
        <v>1.2539704309961985</v>
      </c>
      <c r="I111" t="str">
        <f t="shared" si="18"/>
        <v/>
      </c>
      <c r="J111">
        <f t="shared" si="20"/>
        <v>269.84885435088131</v>
      </c>
      <c r="K111">
        <f t="shared" si="19"/>
        <v>269.84885435088131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">
        <v>43488</v>
      </c>
      <c r="C112" s="4"/>
      <c r="D112" s="4"/>
      <c r="E112">
        <f t="shared" si="14"/>
        <v>3.8027261147458025</v>
      </c>
      <c r="F112">
        <f t="shared" si="15"/>
        <v>1.8812882203455046</v>
      </c>
      <c r="G112">
        <f t="shared" si="16"/>
        <v>2.2835415144597881</v>
      </c>
      <c r="H112">
        <f t="shared" si="17"/>
        <v>1.1107209452406004</v>
      </c>
      <c r="I112" t="str">
        <f t="shared" si="18"/>
        <v/>
      </c>
      <c r="J112">
        <f t="shared" si="20"/>
        <v>269.7705672751049</v>
      </c>
      <c r="K112">
        <f t="shared" si="19"/>
        <v>269.7705672751049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">
        <v>43489</v>
      </c>
      <c r="C113" s="4"/>
      <c r="D113" s="4"/>
      <c r="E113">
        <f t="shared" si="14"/>
        <v>3.4021017378746592</v>
      </c>
      <c r="F113">
        <f t="shared" si="15"/>
        <v>1.6830909538980574</v>
      </c>
      <c r="G113">
        <f t="shared" si="16"/>
        <v>2.0226771913767854</v>
      </c>
      <c r="H113">
        <f t="shared" si="17"/>
        <v>0.9838358127919149</v>
      </c>
      <c r="I113" t="str">
        <f t="shared" si="18"/>
        <v/>
      </c>
      <c r="J113">
        <f t="shared" si="20"/>
        <v>269.69925514110611</v>
      </c>
      <c r="K113">
        <f t="shared" si="19"/>
        <v>269.69925514110611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">
        <v>43490</v>
      </c>
      <c r="C114" s="4"/>
      <c r="D114" s="4"/>
      <c r="E114">
        <f t="shared" si="14"/>
        <v>3.0436838956053696</v>
      </c>
      <c r="F114">
        <f t="shared" si="15"/>
        <v>1.5057741437264835</v>
      </c>
      <c r="G114">
        <f t="shared" si="16"/>
        <v>1.7916131564105728</v>
      </c>
      <c r="H114">
        <f t="shared" si="17"/>
        <v>0.87144562338496068</v>
      </c>
      <c r="I114" t="str">
        <f t="shared" si="18"/>
        <v/>
      </c>
      <c r="J114">
        <f t="shared" si="20"/>
        <v>269.63432852034151</v>
      </c>
      <c r="K114">
        <f t="shared" si="19"/>
        <v>269.63432852034151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">
        <v>43491</v>
      </c>
      <c r="C115" s="4"/>
      <c r="D115" s="4"/>
      <c r="E115">
        <f t="shared" si="14"/>
        <v>2.7230260498190852</v>
      </c>
      <c r="F115">
        <f t="shared" si="15"/>
        <v>1.3471379943335824</v>
      </c>
      <c r="G115">
        <f t="shared" si="16"/>
        <v>1.5869451219937736</v>
      </c>
      <c r="H115">
        <f t="shared" si="17"/>
        <v>0.77189452207654341</v>
      </c>
      <c r="I115" t="str">
        <f t="shared" si="18"/>
        <v/>
      </c>
      <c r="J115">
        <f t="shared" si="20"/>
        <v>269.57524347225706</v>
      </c>
      <c r="K115">
        <f t="shared" si="19"/>
        <v>269.57524347225706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">
        <v>43492</v>
      </c>
      <c r="C116" s="4"/>
      <c r="D116" s="4"/>
      <c r="E116">
        <f t="shared" si="14"/>
        <v>2.4361501135841706</v>
      </c>
      <c r="F116">
        <f t="shared" si="15"/>
        <v>1.2052144628316535</v>
      </c>
      <c r="G116">
        <f t="shared" si="16"/>
        <v>1.4056576952500945</v>
      </c>
      <c r="H116">
        <f t="shared" si="17"/>
        <v>0.68371581338308196</v>
      </c>
      <c r="I116" t="str">
        <f t="shared" si="18"/>
        <v/>
      </c>
      <c r="J116">
        <f t="shared" si="20"/>
        <v>269.52149864944857</v>
      </c>
      <c r="K116">
        <f t="shared" si="19"/>
        <v>269.52149864944857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">
        <v>43493</v>
      </c>
      <c r="C117" s="4"/>
      <c r="D117" s="4"/>
      <c r="E117">
        <f t="shared" si="14"/>
        <v>2.1794970989390534</v>
      </c>
      <c r="F117">
        <f t="shared" si="15"/>
        <v>1.0782428433674689</v>
      </c>
      <c r="G117">
        <f t="shared" si="16"/>
        <v>1.2450799519351998</v>
      </c>
      <c r="H117">
        <f t="shared" si="17"/>
        <v>0.60561035232186022</v>
      </c>
      <c r="I117" t="str">
        <f t="shared" si="18"/>
        <v/>
      </c>
      <c r="J117">
        <f t="shared" si="20"/>
        <v>269.47263249104566</v>
      </c>
      <c r="K117">
        <f t="shared" si="19"/>
        <v>269.47263249104566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">
        <v>43494</v>
      </c>
      <c r="C118" s="4"/>
      <c r="D118" s="4"/>
      <c r="E118">
        <f t="shared" si="14"/>
        <v>1.9498829640243462</v>
      </c>
      <c r="F118">
        <f t="shared" si="15"/>
        <v>0.96464792377417674</v>
      </c>
      <c r="G118">
        <f t="shared" si="16"/>
        <v>1.1028460854654545</v>
      </c>
      <c r="H118">
        <f t="shared" si="17"/>
        <v>0.53642740398913669</v>
      </c>
      <c r="I118" t="str">
        <f t="shared" si="18"/>
        <v/>
      </c>
      <c r="J118">
        <f t="shared" si="20"/>
        <v>269.42822051978504</v>
      </c>
      <c r="K118">
        <f t="shared" si="19"/>
        <v>269.42822051978504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">
        <v>43495</v>
      </c>
      <c r="C119" s="4"/>
      <c r="D119" s="4"/>
      <c r="E119">
        <f t="shared" si="14"/>
        <v>1.7444591118029695</v>
      </c>
      <c r="F119">
        <f t="shared" si="15"/>
        <v>0.86302044346117368</v>
      </c>
      <c r="G119">
        <f t="shared" si="16"/>
        <v>0.9768605512730778</v>
      </c>
      <c r="H119">
        <f t="shared" si="17"/>
        <v>0.47514768967752596</v>
      </c>
      <c r="I119" t="str">
        <f t="shared" si="18"/>
        <v/>
      </c>
      <c r="J119">
        <f t="shared" si="20"/>
        <v>269.38787275378365</v>
      </c>
      <c r="K119">
        <f t="shared" si="19"/>
        <v>269.38787275378365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">
        <v>43496</v>
      </c>
      <c r="C120" s="4"/>
      <c r="D120" s="4"/>
      <c r="E120">
        <f t="shared" si="14"/>
        <v>1.5606770503147023</v>
      </c>
      <c r="F120">
        <f t="shared" si="15"/>
        <v>0.77209961010218153</v>
      </c>
      <c r="G120">
        <f t="shared" si="16"/>
        <v>0.86526719295630361</v>
      </c>
      <c r="H120">
        <f t="shared" si="17"/>
        <v>0.42086836974954872</v>
      </c>
      <c r="I120" t="str">
        <f t="shared" si="18"/>
        <v/>
      </c>
      <c r="J120">
        <f t="shared" si="20"/>
        <v>269.35123124035266</v>
      </c>
      <c r="K120">
        <f t="shared" si="19"/>
        <v>269.35123124035266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1">
        <v>43497</v>
      </c>
      <c r="C121" s="4"/>
      <c r="D121" s="4"/>
      <c r="E121">
        <f t="shared" ref="E121:E150" si="22">(E120*EXP(-1/$O$5)+C121)</f>
        <v>1.3962567760396467</v>
      </c>
      <c r="F121">
        <f t="shared" si="15"/>
        <v>0.6907574582232483</v>
      </c>
      <c r="G121">
        <f t="shared" ref="G121:G150" si="23">(G120*EXP(-1/$O$6)+C121)</f>
        <v>0.76642189535729177</v>
      </c>
      <c r="H121">
        <f t="shared" si="17"/>
        <v>0.37278974201865084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269.31796771620458</v>
      </c>
      <c r="K121">
        <f t="shared" ref="K121:K150" si="26">IF(I121="",J121,I121)</f>
        <v>269.31796771620458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1">
        <v>43498</v>
      </c>
      <c r="C122" s="4"/>
      <c r="D122" s="4"/>
      <c r="E122">
        <f t="shared" si="22"/>
        <v>1.2491584881340538</v>
      </c>
      <c r="F122">
        <f t="shared" si="15"/>
        <v>0.61798485564303796</v>
      </c>
      <c r="G122">
        <f t="shared" si="23"/>
        <v>0.67886836166308639</v>
      </c>
      <c r="H122">
        <f t="shared" si="17"/>
        <v>0.33020345966372366</v>
      </c>
      <c r="I122" t="str">
        <f t="shared" si="24"/>
        <v/>
      </c>
      <c r="J122">
        <f t="shared" si="25"/>
        <v>269.28778139597932</v>
      </c>
      <c r="K122">
        <f t="shared" si="26"/>
        <v>269.28778139597932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1">
        <v>43499</v>
      </c>
      <c r="C123" s="4"/>
      <c r="D123" s="4"/>
      <c r="E123">
        <f t="shared" si="22"/>
        <v>1.1175572826248168</v>
      </c>
      <c r="F123">
        <f t="shared" si="15"/>
        <v>0.55287898416106163</v>
      </c>
      <c r="G123">
        <f t="shared" si="23"/>
        <v>0.60131665765143305</v>
      </c>
      <c r="H123">
        <f t="shared" si="17"/>
        <v>0.29248209509058154</v>
      </c>
      <c r="I123" t="str">
        <f t="shared" si="24"/>
        <v/>
      </c>
      <c r="J123">
        <f t="shared" si="25"/>
        <v>269.26039688907048</v>
      </c>
      <c r="K123">
        <f t="shared" si="26"/>
        <v>269.26039688907048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1">
        <v>43500</v>
      </c>
      <c r="C124" s="4"/>
      <c r="D124" s="4"/>
      <c r="E124">
        <f t="shared" si="22"/>
        <v>0.99982051261835947</v>
      </c>
      <c r="F124">
        <f t="shared" si="15"/>
        <v>0.49463213917904209</v>
      </c>
      <c r="G124">
        <f t="shared" si="23"/>
        <v>0.53262420697186519</v>
      </c>
      <c r="H124">
        <f t="shared" si="17"/>
        <v>0.25906989598381264</v>
      </c>
      <c r="I124" t="str">
        <f t="shared" si="24"/>
        <v/>
      </c>
      <c r="J124">
        <f t="shared" si="25"/>
        <v>269.2355622431952</v>
      </c>
      <c r="K124">
        <f t="shared" si="26"/>
        <v>269.2355622431952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1">
        <v>43501</v>
      </c>
      <c r="C125" s="4"/>
      <c r="D125" s="4"/>
      <c r="E125">
        <f t="shared" si="22"/>
        <v>0.89448753365426892</v>
      </c>
      <c r="F125">
        <f t="shared" si="15"/>
        <v>0.44252170930331836</v>
      </c>
      <c r="G125">
        <f t="shared" si="23"/>
        <v>0.47177895746379739</v>
      </c>
      <c r="H125">
        <f t="shared" si="17"/>
        <v>0.22947459735707015</v>
      </c>
      <c r="I125" t="str">
        <f t="shared" si="24"/>
        <v/>
      </c>
      <c r="J125">
        <f t="shared" si="25"/>
        <v>269.21304711194625</v>
      </c>
      <c r="K125">
        <f t="shared" si="26"/>
        <v>269.21304711194625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1">
        <v>43502</v>
      </c>
      <c r="C126" s="4"/>
      <c r="D126" s="4"/>
      <c r="E126">
        <f t="shared" si="22"/>
        <v>0.80025158292416965</v>
      </c>
      <c r="F126">
        <f t="shared" si="15"/>
        <v>0.3959012116150577</v>
      </c>
      <c r="G126">
        <f t="shared" si="23"/>
        <v>0.41788447049945038</v>
      </c>
      <c r="H126">
        <f t="shared" si="17"/>
        <v>0.20326016896799046</v>
      </c>
      <c r="I126" t="str">
        <f t="shared" si="24"/>
        <v/>
      </c>
      <c r="J126">
        <f t="shared" si="25"/>
        <v>269.1926410426471</v>
      </c>
      <c r="K126">
        <f t="shared" si="26"/>
        <v>269.1926410426471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1">
        <v>43503</v>
      </c>
      <c r="C127" s="4"/>
      <c r="D127" s="4"/>
      <c r="E127">
        <f t="shared" si="22"/>
        <v>0.71594356754910693</v>
      </c>
      <c r="F127">
        <f t="shared" si="15"/>
        <v>0.35419227139167919</v>
      </c>
      <c r="G127">
        <f t="shared" si="23"/>
        <v>0.37014671367153185</v>
      </c>
      <c r="H127">
        <f t="shared" si="17"/>
        <v>0.18004039124473972</v>
      </c>
      <c r="I127" t="str">
        <f t="shared" si="24"/>
        <v/>
      </c>
      <c r="J127">
        <f t="shared" si="25"/>
        <v>269.17415188014695</v>
      </c>
      <c r="K127">
        <f t="shared" si="26"/>
        <v>269.17415188014695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1">
        <v>43504</v>
      </c>
      <c r="C128" s="4"/>
      <c r="D128" s="4"/>
      <c r="E128">
        <f t="shared" si="22"/>
        <v>0.64051756079252053</v>
      </c>
      <c r="F128">
        <f t="shared" si="15"/>
        <v>0.31687744677976998</v>
      </c>
      <c r="G128">
        <f t="shared" si="23"/>
        <v>0.3278623622411333</v>
      </c>
      <c r="H128">
        <f t="shared" si="17"/>
        <v>0.15947316507772666</v>
      </c>
      <c r="I128" t="str">
        <f t="shared" si="24"/>
        <v/>
      </c>
      <c r="J128">
        <f t="shared" si="25"/>
        <v>269.15740428170204</v>
      </c>
      <c r="K128">
        <f t="shared" si="26"/>
        <v>269.15740428170204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1">
        <v>43505</v>
      </c>
      <c r="C129" s="4"/>
      <c r="D129" s="4"/>
      <c r="E129">
        <f t="shared" si="22"/>
        <v>0.57303782627456901</v>
      </c>
      <c r="F129">
        <f t="shared" si="15"/>
        <v>0.28349380940225927</v>
      </c>
      <c r="G129">
        <f t="shared" si="23"/>
        <v>0.29040843699000402</v>
      </c>
      <c r="H129">
        <f t="shared" si="17"/>
        <v>0.14125547164212188</v>
      </c>
      <c r="I129" t="str">
        <f t="shared" si="24"/>
        <v/>
      </c>
      <c r="J129">
        <f t="shared" si="25"/>
        <v>269.14223833776015</v>
      </c>
      <c r="K129">
        <f t="shared" si="26"/>
        <v>269.14223833776015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1">
        <v>43506</v>
      </c>
      <c r="C130" s="4"/>
      <c r="D130" s="4"/>
      <c r="E130">
        <f t="shared" si="22"/>
        <v>0.51266720920997677</v>
      </c>
      <c r="F130">
        <f t="shared" si="15"/>
        <v>0.25362720126074739</v>
      </c>
      <c r="G130">
        <f t="shared" si="23"/>
        <v>0.25723312581073171</v>
      </c>
      <c r="H130">
        <f t="shared" si="17"/>
        <v>0.1251189079937883</v>
      </c>
      <c r="I130" t="str">
        <f t="shared" si="24"/>
        <v/>
      </c>
      <c r="J130">
        <f t="shared" si="25"/>
        <v>269.12850829326698</v>
      </c>
      <c r="K130">
        <f t="shared" si="26"/>
        <v>269.12850829326698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1">
        <v>43507</v>
      </c>
      <c r="C131" s="4"/>
      <c r="D131" s="4"/>
      <c r="E131">
        <f t="shared" si="22"/>
        <v>0.45865675065089534</v>
      </c>
      <c r="F131">
        <f t="shared" si="15"/>
        <v>0.22690709668402032</v>
      </c>
      <c r="G131">
        <f t="shared" si="23"/>
        <v>0.22784765380847832</v>
      </c>
      <c r="H131">
        <f t="shared" si="17"/>
        <v>0.11082573266414888</v>
      </c>
      <c r="I131" t="str">
        <f t="shared" si="24"/>
        <v/>
      </c>
      <c r="J131">
        <f t="shared" si="25"/>
        <v>269.11608136401992</v>
      </c>
      <c r="K131">
        <f t="shared" si="26"/>
        <v>269.11608136401992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1">
        <v>43508</v>
      </c>
      <c r="C132" s="4"/>
      <c r="D132" s="4"/>
      <c r="E132">
        <f t="shared" si="22"/>
        <v>0.41033639588889032</v>
      </c>
      <c r="F132">
        <f t="shared" ref="F132:F150" si="29">E132*$O$3</f>
        <v>0.20300200557998943</v>
      </c>
      <c r="G132">
        <f t="shared" si="23"/>
        <v>0.20181908213573604</v>
      </c>
      <c r="H132">
        <f t="shared" ref="H132:H150" si="30">G132*$O$4</f>
        <v>9.816536299337883E-2</v>
      </c>
      <c r="I132" t="str">
        <f t="shared" si="24"/>
        <v/>
      </c>
      <c r="J132">
        <f t="shared" si="25"/>
        <v>269.10483664258663</v>
      </c>
      <c r="K132">
        <f t="shared" si="26"/>
        <v>269.10483664258663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1">
        <v>43509</v>
      </c>
      <c r="C133" s="4"/>
      <c r="D133" s="4"/>
      <c r="E133">
        <f t="shared" si="22"/>
        <v>0.3671066817443242</v>
      </c>
      <c r="F133">
        <f t="shared" si="29"/>
        <v>0.18161536096371994</v>
      </c>
      <c r="G133">
        <f t="shared" si="23"/>
        <v>0.17876392946467703</v>
      </c>
      <c r="H133">
        <f t="shared" si="30"/>
        <v>8.6951272596812068E-2</v>
      </c>
      <c r="I133" t="str">
        <f t="shared" si="24"/>
        <v/>
      </c>
      <c r="J133">
        <f t="shared" si="25"/>
        <v>269.09466408836693</v>
      </c>
      <c r="K133">
        <f t="shared" si="26"/>
        <v>269.09466408836693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1">
        <v>43510</v>
      </c>
      <c r="C134" s="4"/>
      <c r="D134" s="4"/>
      <c r="E134">
        <f t="shared" si="22"/>
        <v>0.32843129961549999</v>
      </c>
      <c r="F134">
        <f t="shared" si="29"/>
        <v>0.16248183974214711</v>
      </c>
      <c r="G134">
        <f t="shared" si="23"/>
        <v>0.15834252212166558</v>
      </c>
      <c r="H134">
        <f t="shared" si="30"/>
        <v>7.7018243254650551E-2</v>
      </c>
      <c r="I134" t="str">
        <f t="shared" si="24"/>
        <v/>
      </c>
      <c r="J134">
        <f t="shared" si="25"/>
        <v>269.0854635964875</v>
      </c>
      <c r="K134">
        <f t="shared" si="26"/>
        <v>269.0854635964875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1">
        <v>43511</v>
      </c>
      <c r="C135" s="4"/>
      <c r="D135" s="4"/>
      <c r="E135">
        <f t="shared" si="22"/>
        <v>0.29383044202462011</v>
      </c>
      <c r="F135">
        <f t="shared" si="29"/>
        <v>0.14536407111106969</v>
      </c>
      <c r="G135">
        <f t="shared" si="23"/>
        <v>0.14025398964394739</v>
      </c>
      <c r="H135">
        <f t="shared" si="30"/>
        <v>6.8219930736815995E-2</v>
      </c>
      <c r="I135" t="str">
        <f t="shared" si="24"/>
        <v/>
      </c>
      <c r="J135">
        <f t="shared" si="25"/>
        <v>269.07714414037429</v>
      </c>
      <c r="K135">
        <f t="shared" si="26"/>
        <v>269.07714414037429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1">
        <v>43512</v>
      </c>
      <c r="C136" s="4"/>
      <c r="D136" s="4"/>
      <c r="E136">
        <f t="shared" si="22"/>
        <v>0.26287485011769285</v>
      </c>
      <c r="F136">
        <f t="shared" si="29"/>
        <v>0.13004969172873601</v>
      </c>
      <c r="G136">
        <f t="shared" si="23"/>
        <v>0.12423183202759498</v>
      </c>
      <c r="H136">
        <f t="shared" si="30"/>
        <v>6.0426708700018983E-2</v>
      </c>
      <c r="I136" t="str">
        <f t="shared" si="24"/>
        <v/>
      </c>
      <c r="J136">
        <f t="shared" si="25"/>
        <v>269.06962298302875</v>
      </c>
      <c r="K136">
        <f t="shared" si="26"/>
        <v>269.06962298302875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1">
        <v>43513</v>
      </c>
      <c r="C137" s="4"/>
      <c r="D137" s="4"/>
      <c r="E137">
        <f t="shared" si="22"/>
        <v>0.23518048827156349</v>
      </c>
      <c r="F137">
        <f t="shared" si="29"/>
        <v>0.11634871113245347</v>
      </c>
      <c r="G137">
        <f t="shared" si="23"/>
        <v>0.11003999335856755</v>
      </c>
      <c r="H137">
        <f t="shared" si="30"/>
        <v>5.3523758890983736E-2</v>
      </c>
      <c r="I137" t="str">
        <f t="shared" si="24"/>
        <v/>
      </c>
      <c r="J137">
        <f t="shared" si="25"/>
        <v>269.06282495224144</v>
      </c>
      <c r="K137">
        <f t="shared" si="26"/>
        <v>269.06282495224144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1">
        <v>43514</v>
      </c>
      <c r="C138" s="4"/>
      <c r="D138" s="4"/>
      <c r="E138">
        <f t="shared" si="22"/>
        <v>0.21040377974115054</v>
      </c>
      <c r="F138">
        <f t="shared" si="29"/>
        <v>0.10409115471353275</v>
      </c>
      <c r="G138">
        <f t="shared" si="23"/>
        <v>9.7469383979332497E-2</v>
      </c>
      <c r="H138">
        <f t="shared" si="30"/>
        <v>4.7409379518617747E-2</v>
      </c>
      <c r="I138" t="str">
        <f t="shared" si="24"/>
        <v/>
      </c>
      <c r="J138">
        <f t="shared" si="25"/>
        <v>269.05668177519493</v>
      </c>
      <c r="K138">
        <f t="shared" si="26"/>
        <v>269.05668177519493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1">
        <v>43515</v>
      </c>
      <c r="C139" s="4"/>
      <c r="D139" s="4"/>
      <c r="E139">
        <f t="shared" si="22"/>
        <v>0.18823734424024244</v>
      </c>
      <c r="F139">
        <f t="shared" si="29"/>
        <v>9.3124955009272856E-2</v>
      </c>
      <c r="G139">
        <f t="shared" si="23"/>
        <v>8.6334799951811161E-2</v>
      </c>
      <c r="H139">
        <f t="shared" si="30"/>
        <v>4.1993486872218842E-2</v>
      </c>
      <c r="I139" t="str">
        <f t="shared" si="24"/>
        <v/>
      </c>
      <c r="J139">
        <f t="shared" si="25"/>
        <v>269.05113146813704</v>
      </c>
      <c r="K139">
        <f t="shared" si="26"/>
        <v>269.05113146813704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1">
        <v>43516</v>
      </c>
      <c r="C140" s="4"/>
      <c r="D140" s="4"/>
      <c r="E140">
        <f t="shared" si="22"/>
        <v>0.16840618457620571</v>
      </c>
      <c r="F140">
        <f t="shared" si="29"/>
        <v>8.3314065151317063E-2</v>
      </c>
      <c r="G140">
        <f t="shared" si="23"/>
        <v>7.6472194430814724E-2</v>
      </c>
      <c r="H140">
        <f t="shared" si="30"/>
        <v>3.7196288109923585E-2</v>
      </c>
      <c r="I140" t="str">
        <f t="shared" si="24"/>
        <v/>
      </c>
      <c r="J140">
        <f t="shared" si="25"/>
        <v>269.04611777704145</v>
      </c>
      <c r="K140">
        <f t="shared" si="26"/>
        <v>269.04611777704145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1">
        <v>43517</v>
      </c>
      <c r="C141" s="4"/>
      <c r="D141" s="4"/>
      <c r="E141">
        <f t="shared" si="22"/>
        <v>0.15066427502992771</v>
      </c>
      <c r="F141">
        <f t="shared" si="29"/>
        <v>7.4536771065787211E-2</v>
      </c>
      <c r="G141">
        <f t="shared" si="23"/>
        <v>6.7736260746865257E-2</v>
      </c>
      <c r="H141">
        <f t="shared" si="30"/>
        <v>3.294710566346782E-2</v>
      </c>
      <c r="I141" t="str">
        <f t="shared" si="24"/>
        <v/>
      </c>
      <c r="J141">
        <f t="shared" si="25"/>
        <v>269.04158966540228</v>
      </c>
      <c r="K141">
        <f t="shared" si="26"/>
        <v>269.04158966540228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1">
        <v>43518</v>
      </c>
      <c r="C142" s="4"/>
      <c r="D142" s="4"/>
      <c r="E142">
        <f t="shared" si="22"/>
        <v>0.13479150915637436</v>
      </c>
      <c r="F142">
        <f t="shared" si="29"/>
        <v>6.6684181486320715E-2</v>
      </c>
      <c r="G142">
        <f t="shared" si="23"/>
        <v>5.9998291589740071E-2</v>
      </c>
      <c r="H142">
        <f t="shared" si="30"/>
        <v>2.9183335939107043E-2</v>
      </c>
      <c r="I142" t="str">
        <f t="shared" si="24"/>
        <v/>
      </c>
      <c r="J142">
        <f t="shared" si="25"/>
        <v>269.03750084554724</v>
      </c>
      <c r="K142">
        <f t="shared" si="26"/>
        <v>269.03750084554724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1">
        <v>43519</v>
      </c>
      <c r="C143" s="4"/>
      <c r="D143" s="4"/>
      <c r="E143">
        <f t="shared" si="22"/>
        <v>0.12059096914012257</v>
      </c>
      <c r="F143">
        <f t="shared" si="29"/>
        <v>5.9658877047085473E-2</v>
      </c>
      <c r="G143">
        <f t="shared" si="23"/>
        <v>5.3144282751894714E-2</v>
      </c>
      <c r="H143">
        <f t="shared" si="30"/>
        <v>2.5849526973142179E-2</v>
      </c>
      <c r="I143" t="str">
        <f t="shared" si="24"/>
        <v/>
      </c>
      <c r="J143">
        <f t="shared" si="25"/>
        <v>269.03380935007391</v>
      </c>
      <c r="K143">
        <f t="shared" si="26"/>
        <v>269.03380935007391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1">
        <v>43520</v>
      </c>
      <c r="C144" s="4"/>
      <c r="D144" s="4"/>
      <c r="E144">
        <f t="shared" si="22"/>
        <v>0.10788648282944376</v>
      </c>
      <c r="F144">
        <f t="shared" si="29"/>
        <v>5.3373701696396707E-2</v>
      </c>
      <c r="G144">
        <f t="shared" si="23"/>
        <v>4.7073253494042858E-2</v>
      </c>
      <c r="H144">
        <f t="shared" si="30"/>
        <v>2.2896561453065012E-2</v>
      </c>
      <c r="I144" t="str">
        <f t="shared" si="24"/>
        <v/>
      </c>
      <c r="J144">
        <f t="shared" si="25"/>
        <v>269.03047714024331</v>
      </c>
      <c r="K144">
        <f t="shared" si="26"/>
        <v>269.03047714024331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1">
        <v>43521</v>
      </c>
      <c r="C145" s="4"/>
      <c r="D145" s="4"/>
      <c r="E145">
        <f t="shared" si="22"/>
        <v>9.652043814145958E-2</v>
      </c>
      <c r="F145">
        <f t="shared" si="29"/>
        <v>4.7750681437191266E-2</v>
      </c>
      <c r="G145">
        <f t="shared" si="23"/>
        <v>4.1695758786685598E-2</v>
      </c>
      <c r="H145">
        <f t="shared" si="30"/>
        <v>2.0280933067699233E-2</v>
      </c>
      <c r="I145" t="str">
        <f t="shared" si="24"/>
        <v/>
      </c>
      <c r="J145">
        <f t="shared" si="25"/>
        <v>269.02746974836953</v>
      </c>
      <c r="K145">
        <f t="shared" si="26"/>
        <v>269.02746974836953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1">
        <v>43522</v>
      </c>
      <c r="C146" s="4"/>
      <c r="D146" s="4"/>
      <c r="E146">
        <f t="shared" si="22"/>
        <v>8.6351827723841632E-2</v>
      </c>
      <c r="F146">
        <f t="shared" si="29"/>
        <v>4.2720056980234816E-2</v>
      </c>
      <c r="G146">
        <f t="shared" si="23"/>
        <v>3.6932571508308469E-2</v>
      </c>
      <c r="H146">
        <f t="shared" si="30"/>
        <v>1.796410552473747E-2</v>
      </c>
      <c r="I146" t="str">
        <f t="shared" si="24"/>
        <v/>
      </c>
      <c r="J146">
        <f t="shared" si="25"/>
        <v>269.02475595145546</v>
      </c>
      <c r="K146">
        <f t="shared" si="26"/>
        <v>269.02475595145546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1">
        <v>43523</v>
      </c>
      <c r="C147" s="4"/>
      <c r="D147" s="4"/>
      <c r="E147">
        <f t="shared" si="22"/>
        <v>7.7254499615093286E-2</v>
      </c>
      <c r="F147">
        <f t="shared" si="29"/>
        <v>3.8219418309140205E-2</v>
      </c>
      <c r="G147">
        <f t="shared" si="23"/>
        <v>3.2713515184951601E-2</v>
      </c>
      <c r="H147">
        <f t="shared" si="30"/>
        <v>1.5911944792021002E-2</v>
      </c>
      <c r="I147" t="str">
        <f t="shared" si="24"/>
        <v/>
      </c>
      <c r="J147">
        <f t="shared" si="25"/>
        <v>269.02230747351712</v>
      </c>
      <c r="K147">
        <f t="shared" si="26"/>
        <v>269.02230747351712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1">
        <v>43524</v>
      </c>
      <c r="C148" s="4"/>
      <c r="D148" s="4"/>
      <c r="E148">
        <f t="shared" si="22"/>
        <v>6.9115592201074175E-2</v>
      </c>
      <c r="F148">
        <f t="shared" si="29"/>
        <v>3.4192930420595444E-2</v>
      </c>
      <c r="G148">
        <f t="shared" si="23"/>
        <v>2.8976430073798388E-2</v>
      </c>
      <c r="H148">
        <f t="shared" si="30"/>
        <v>1.4094216197721009E-2</v>
      </c>
      <c r="I148" t="str">
        <f t="shared" si="24"/>
        <v/>
      </c>
      <c r="J148">
        <f t="shared" si="25"/>
        <v>269.02009871422285</v>
      </c>
      <c r="K148">
        <f t="shared" si="26"/>
        <v>269.02009871422285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1">
        <v>43525</v>
      </c>
      <c r="C149" s="4"/>
      <c r="D149" s="4"/>
      <c r="E149">
        <f t="shared" si="22"/>
        <v>6.1834134051810034E-2</v>
      </c>
      <c r="F149">
        <f t="shared" si="29"/>
        <v>3.0590640634320605E-2</v>
      </c>
      <c r="G149">
        <f t="shared" si="23"/>
        <v>2.5666257357997522E-2</v>
      </c>
      <c r="H149">
        <f t="shared" si="30"/>
        <v>1.248413898015233E-2</v>
      </c>
      <c r="I149" t="str">
        <f t="shared" si="24"/>
        <v/>
      </c>
      <c r="J149">
        <f t="shared" si="25"/>
        <v>269.01810650165419</v>
      </c>
      <c r="K149">
        <f t="shared" si="26"/>
        <v>269.01810650165419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1">
        <v>43526</v>
      </c>
      <c r="C150" s="4"/>
      <c r="D150" s="4"/>
      <c r="E150">
        <f t="shared" si="22"/>
        <v>5.5319791268138623E-2</v>
      </c>
      <c r="F150">
        <f t="shared" si="29"/>
        <v>2.7367858879228841E-2</v>
      </c>
      <c r="G150">
        <f t="shared" si="23"/>
        <v>2.2734227960076951E-2</v>
      </c>
      <c r="H150">
        <f t="shared" si="30"/>
        <v>1.1057991724361367E-2</v>
      </c>
      <c r="I150" t="str">
        <f t="shared" si="24"/>
        <v/>
      </c>
      <c r="J150">
        <f t="shared" si="25"/>
        <v>269.01630986715486</v>
      </c>
      <c r="K150">
        <f t="shared" si="26"/>
        <v>269.01630986715486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&amp;CDennis Decooman&amp;REdwards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518.26495084888484</v>
      </c>
      <c r="S2">
        <f>SQRT(R2/11)</f>
        <v>6.8640363877034334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0.69645342148206868</v>
      </c>
      <c r="Q3" t="s">
        <v>20</v>
      </c>
      <c r="R3">
        <f>RSQ(D2:D100,I2:I100)</f>
        <v>0.4186806401520129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0.67886828393323317</v>
      </c>
      <c r="Q4" t="s">
        <v>21</v>
      </c>
      <c r="R4">
        <f>1-((1-$R$3)*($Y$3-1))/(Y3-Y4-1)</f>
        <v>-0.16263871969597421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170.22</v>
      </c>
      <c r="D5" s="4"/>
      <c r="E5">
        <f t="shared" si="4"/>
        <v>170.22</v>
      </c>
      <c r="F5">
        <f t="shared" si="5"/>
        <v>118.55030140467773</v>
      </c>
      <c r="G5">
        <f t="shared" si="6"/>
        <v>170.22</v>
      </c>
      <c r="H5">
        <f t="shared" si="7"/>
        <v>115.55695929111495</v>
      </c>
      <c r="I5" t="str">
        <f t="shared" si="8"/>
        <v/>
      </c>
      <c r="J5">
        <f t="shared" si="0"/>
        <v>271.99334211356279</v>
      </c>
      <c r="K5">
        <f t="shared" si="9"/>
        <v>271.99334211356279</v>
      </c>
      <c r="L5" t="str">
        <f t="shared" si="1"/>
        <v/>
      </c>
      <c r="M5" t="str">
        <f t="shared" si="2"/>
        <v/>
      </c>
      <c r="N5" s="2" t="s">
        <v>14</v>
      </c>
      <c r="O5" s="6">
        <v>9.9042959012664848</v>
      </c>
      <c r="Q5" s="2" t="s">
        <v>22</v>
      </c>
      <c r="R5">
        <f>LARGE(L2:L150,1)/LARGE(D2:D100,1)*100</f>
        <v>3.1947918446408345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153.87266800777911</v>
      </c>
      <c r="F6">
        <f t="shared" si="5"/>
        <v>107.16514610659222</v>
      </c>
      <c r="G6">
        <f t="shared" si="6"/>
        <v>152.66747692447191</v>
      </c>
      <c r="H6">
        <f t="shared" si="7"/>
        <v>103.64110807213272</v>
      </c>
      <c r="I6" t="str">
        <f t="shared" si="8"/>
        <v/>
      </c>
      <c r="J6">
        <f t="shared" si="0"/>
        <v>272.52403803445947</v>
      </c>
      <c r="K6">
        <f t="shared" si="9"/>
        <v>272.52403803445947</v>
      </c>
      <c r="L6" t="str">
        <f t="shared" si="1"/>
        <v/>
      </c>
      <c r="M6" t="str">
        <f t="shared" si="2"/>
        <v/>
      </c>
      <c r="N6" s="2" t="s">
        <v>15</v>
      </c>
      <c r="O6" s="6">
        <v>9.1886837655299818</v>
      </c>
      <c r="Q6" s="2" t="s">
        <v>45</v>
      </c>
      <c r="R6">
        <f>AVERAGE(M2:M150)</f>
        <v>1.8370727466333205</v>
      </c>
      <c r="S6">
        <f>_xlfn.STDEV.P(M2:M150)</f>
        <v>1.4170698197013061</v>
      </c>
    </row>
    <row r="7" spans="1:25">
      <c r="A7">
        <f t="shared" si="3"/>
        <v>5</v>
      </c>
      <c r="B7" s="14">
        <f>Edwards!B7</f>
        <v>43383</v>
      </c>
      <c r="C7">
        <v>141.35</v>
      </c>
      <c r="D7" s="4"/>
      <c r="E7">
        <f t="shared" si="4"/>
        <v>280.44527646476445</v>
      </c>
      <c r="F7">
        <f t="shared" si="5"/>
        <v>195.31707233236986</v>
      </c>
      <c r="G7">
        <f t="shared" si="6"/>
        <v>278.27491194033701</v>
      </c>
      <c r="H7">
        <f t="shared" si="7"/>
        <v>188.91201193060817</v>
      </c>
      <c r="I7" t="str">
        <f t="shared" si="8"/>
        <v/>
      </c>
      <c r="J7">
        <f t="shared" si="0"/>
        <v>275.40506040176172</v>
      </c>
      <c r="K7">
        <f t="shared" si="9"/>
        <v>275.40506040176172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253.5122953813449</v>
      </c>
      <c r="F8">
        <f t="shared" si="5"/>
        <v>176.5595055061105</v>
      </c>
      <c r="G8">
        <f t="shared" si="6"/>
        <v>249.58012394143375</v>
      </c>
      <c r="H8">
        <f t="shared" si="7"/>
        <v>169.43203044396478</v>
      </c>
      <c r="I8" t="str">
        <f t="shared" si="8"/>
        <v/>
      </c>
      <c r="J8">
        <f t="shared" si="0"/>
        <v>276.12747506214572</v>
      </c>
      <c r="K8">
        <f t="shared" si="9"/>
        <v>276.12747506214572</v>
      </c>
      <c r="L8" t="str">
        <f t="shared" si="1"/>
        <v/>
      </c>
      <c r="M8" t="str">
        <f t="shared" si="2"/>
        <v/>
      </c>
      <c r="O8">
        <f>1.1*O3</f>
        <v>0.76609876363027563</v>
      </c>
    </row>
    <row r="9" spans="1:25">
      <c r="A9">
        <f t="shared" si="3"/>
        <v>7</v>
      </c>
      <c r="B9" s="14">
        <f>Edwards!B9</f>
        <v>43385</v>
      </c>
      <c r="C9">
        <f>9+173.33</f>
        <v>182.33</v>
      </c>
      <c r="D9" s="4">
        <v>285</v>
      </c>
      <c r="E9">
        <f t="shared" si="4"/>
        <v>411.49586337154108</v>
      </c>
      <c r="F9">
        <f t="shared" si="5"/>
        <v>286.58770197082765</v>
      </c>
      <c r="G9">
        <f t="shared" si="6"/>
        <v>406.17424751871511</v>
      </c>
      <c r="H9">
        <f t="shared" si="7"/>
        <v>275.73881439090241</v>
      </c>
      <c r="I9">
        <f t="shared" si="8"/>
        <v>276.64258945064603</v>
      </c>
      <c r="J9">
        <f t="shared" si="0"/>
        <v>279.84888757992525</v>
      </c>
      <c r="K9">
        <f t="shared" si="9"/>
        <v>276.64258945064603</v>
      </c>
      <c r="L9">
        <f t="shared" si="1"/>
        <v>-8.3574105493539719</v>
      </c>
      <c r="M9">
        <f t="shared" si="2"/>
        <v>2.9324247541592885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371.97724339762408</v>
      </c>
      <c r="F10">
        <f t="shared" si="5"/>
        <v>259.06482387774355</v>
      </c>
      <c r="G10">
        <f t="shared" si="6"/>
        <v>364.29090330383144</v>
      </c>
      <c r="H10">
        <f t="shared" si="7"/>
        <v>247.30554037835944</v>
      </c>
      <c r="I10" t="str">
        <f t="shared" si="8"/>
        <v/>
      </c>
      <c r="J10">
        <f t="shared" si="0"/>
        <v>280.75928349938408</v>
      </c>
      <c r="K10">
        <f t="shared" si="9"/>
        <v>280.75928349938408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336.25385312989926</v>
      </c>
      <c r="F11">
        <f t="shared" si="5"/>
        <v>234.18514649884733</v>
      </c>
      <c r="G11">
        <f t="shared" si="6"/>
        <v>326.72643093603995</v>
      </c>
      <c r="H11">
        <f t="shared" si="7"/>
        <v>221.80421148517948</v>
      </c>
      <c r="I11" t="str">
        <f t="shared" si="8"/>
        <v/>
      </c>
      <c r="J11">
        <f t="shared" si="0"/>
        <v>281.38093501366779</v>
      </c>
      <c r="K11">
        <f t="shared" si="9"/>
        <v>281.38093501366779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142.28</v>
      </c>
      <c r="D12" s="4"/>
      <c r="E12">
        <f t="shared" si="4"/>
        <v>446.24121201382627</v>
      </c>
      <c r="F12">
        <f t="shared" si="5"/>
        <v>310.78621891333449</v>
      </c>
      <c r="G12">
        <f t="shared" si="6"/>
        <v>435.31548264330252</v>
      </c>
      <c r="H12">
        <f t="shared" si="7"/>
        <v>295.52187467162594</v>
      </c>
      <c r="I12" t="str">
        <f t="shared" si="8"/>
        <v/>
      </c>
      <c r="J12">
        <f t="shared" si="0"/>
        <v>284.26434424170861</v>
      </c>
      <c r="K12">
        <f t="shared" si="9"/>
        <v>284.26434424170861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403.3857705768562</v>
      </c>
      <c r="F13">
        <f t="shared" si="5"/>
        <v>280.93940009543229</v>
      </c>
      <c r="G13">
        <f t="shared" si="6"/>
        <v>390.42719070210165</v>
      </c>
      <c r="H13">
        <f t="shared" si="7"/>
        <v>265.04863695280892</v>
      </c>
      <c r="I13" t="str">
        <f t="shared" si="8"/>
        <v/>
      </c>
      <c r="J13">
        <f t="shared" si="0"/>
        <v>284.89076314262343</v>
      </c>
      <c r="K13">
        <f t="shared" si="9"/>
        <v>284.89076314262343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153.5</v>
      </c>
      <c r="D14" s="4"/>
      <c r="E14">
        <f t="shared" si="4"/>
        <v>518.14601548017117</v>
      </c>
      <c r="F14">
        <f t="shared" si="5"/>
        <v>360.86456530846613</v>
      </c>
      <c r="G14">
        <f t="shared" si="6"/>
        <v>503.667630872985</v>
      </c>
      <c r="H14">
        <f t="shared" si="7"/>
        <v>341.92398024346045</v>
      </c>
      <c r="I14" t="str">
        <f t="shared" si="8"/>
        <v/>
      </c>
      <c r="J14">
        <f t="shared" si="0"/>
        <v>287.94058506500568</v>
      </c>
      <c r="K14">
        <f t="shared" si="9"/>
        <v>287.94058506500568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468.38508882348697</v>
      </c>
      <c r="F15">
        <f t="shared" si="5"/>
        <v>326.20839768230013</v>
      </c>
      <c r="G15">
        <f t="shared" si="6"/>
        <v>451.73109161029771</v>
      </c>
      <c r="H15">
        <f t="shared" si="7"/>
        <v>306.66591096076894</v>
      </c>
      <c r="I15" t="str">
        <f t="shared" si="8"/>
        <v/>
      </c>
      <c r="J15">
        <f t="shared" si="0"/>
        <v>288.54248672153113</v>
      </c>
      <c r="K15">
        <f t="shared" si="9"/>
        <v>288.54248672153113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9+152.13</f>
        <v>161.13</v>
      </c>
      <c r="D16" s="4">
        <v>290</v>
      </c>
      <c r="E16">
        <f t="shared" si="4"/>
        <v>584.53302709629031</v>
      </c>
      <c r="F16">
        <f t="shared" si="5"/>
        <v>407.10002669048214</v>
      </c>
      <c r="G16">
        <f t="shared" si="6"/>
        <v>566.28007639808266</v>
      </c>
      <c r="H16">
        <f t="shared" si="7"/>
        <v>384.42958368994653</v>
      </c>
      <c r="I16">
        <f t="shared" si="8"/>
        <v>288.83694978729164</v>
      </c>
      <c r="J16">
        <f t="shared" si="0"/>
        <v>291.67044300053556</v>
      </c>
      <c r="K16">
        <f t="shared" si="9"/>
        <v>288.83694978729164</v>
      </c>
      <c r="L16">
        <f t="shared" si="1"/>
        <v>-1.163050212708356</v>
      </c>
      <c r="M16">
        <f t="shared" si="2"/>
        <v>0.40105179748563996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528.39652460327591</v>
      </c>
      <c r="F17">
        <f t="shared" si="5"/>
        <v>368.0035674591856</v>
      </c>
      <c r="G17">
        <f t="shared" si="6"/>
        <v>507.88714896188742</v>
      </c>
      <c r="H17">
        <f t="shared" si="7"/>
        <v>344.78847724749886</v>
      </c>
      <c r="I17" t="str">
        <f t="shared" si="8"/>
        <v/>
      </c>
      <c r="J17">
        <f t="shared" si="0"/>
        <v>292.2150902116868</v>
      </c>
      <c r="K17">
        <f t="shared" si="9"/>
        <v>292.2150902116868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477.65117498968488</v>
      </c>
      <c r="F18">
        <f t="shared" si="5"/>
        <v>332.66179509649635</v>
      </c>
      <c r="G18">
        <f t="shared" si="6"/>
        <v>455.51550695790615</v>
      </c>
      <c r="H18">
        <f t="shared" si="7"/>
        <v>309.23503051349047</v>
      </c>
      <c r="I18" t="str">
        <f t="shared" si="8"/>
        <v/>
      </c>
      <c r="J18">
        <f t="shared" si="0"/>
        <v>292.42676458300588</v>
      </c>
      <c r="K18">
        <f t="shared" si="9"/>
        <v>292.42676458300588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150.76</v>
      </c>
      <c r="D19" s="4"/>
      <c r="E19">
        <f t="shared" si="4"/>
        <v>582.53923083488064</v>
      </c>
      <c r="F19">
        <f t="shared" si="5"/>
        <v>405.7114404624852</v>
      </c>
      <c r="G19">
        <f t="shared" si="6"/>
        <v>559.30425535915447</v>
      </c>
      <c r="H19">
        <f t="shared" si="7"/>
        <v>379.69392003222401</v>
      </c>
      <c r="I19" t="str">
        <f t="shared" si="8"/>
        <v/>
      </c>
      <c r="J19">
        <f t="shared" si="0"/>
        <v>295.01752043026113</v>
      </c>
      <c r="K19">
        <f t="shared" si="9"/>
        <v>295.01752043026113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526.59420554436963</v>
      </c>
      <c r="F20">
        <f t="shared" si="5"/>
        <v>366.748336184008</v>
      </c>
      <c r="G20">
        <f t="shared" si="6"/>
        <v>501.6306515027768</v>
      </c>
      <c r="H20">
        <f t="shared" si="7"/>
        <v>340.54113955399981</v>
      </c>
      <c r="I20" t="str">
        <f t="shared" si="8"/>
        <v/>
      </c>
      <c r="J20">
        <f t="shared" si="0"/>
        <v>295.20719663000813</v>
      </c>
      <c r="K20">
        <f t="shared" si="9"/>
        <v>295.20719663000813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148.52000000000001</v>
      </c>
      <c r="D21" s="4"/>
      <c r="E21">
        <f t="shared" si="4"/>
        <v>624.54194433409111</v>
      </c>
      <c r="F21">
        <f t="shared" si="5"/>
        <v>434.96437399054145</v>
      </c>
      <c r="G21">
        <f t="shared" si="6"/>
        <v>598.42415881158502</v>
      </c>
      <c r="H21">
        <f t="shared" si="7"/>
        <v>406.2511817566093</v>
      </c>
      <c r="I21" t="str">
        <f t="shared" si="8"/>
        <v/>
      </c>
      <c r="J21">
        <f t="shared" si="0"/>
        <v>297.71319223393209</v>
      </c>
      <c r="K21">
        <f t="shared" si="9"/>
        <v>297.71319223393209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564.56312570469083</v>
      </c>
      <c r="F22">
        <f t="shared" si="5"/>
        <v>393.19192053964315</v>
      </c>
      <c r="G22">
        <f t="shared" si="6"/>
        <v>536.71663997423434</v>
      </c>
      <c r="H22">
        <f t="shared" si="7"/>
        <v>364.3599043377194</v>
      </c>
      <c r="I22" t="str">
        <f t="shared" si="8"/>
        <v/>
      </c>
      <c r="J22">
        <f t="shared" si="0"/>
        <v>297.83201620192381</v>
      </c>
      <c r="K22">
        <f t="shared" si="9"/>
        <v>297.83201620192381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8+78.5</f>
        <v>86.5</v>
      </c>
      <c r="D23" s="4">
        <v>308</v>
      </c>
      <c r="E23">
        <f t="shared" si="4"/>
        <v>596.84446252492046</v>
      </c>
      <c r="F23">
        <f t="shared" si="5"/>
        <v>415.67436801810715</v>
      </c>
      <c r="G23">
        <f t="shared" si="6"/>
        <v>567.87219626510705</v>
      </c>
      <c r="H23">
        <f t="shared" si="7"/>
        <v>385.51042337188943</v>
      </c>
      <c r="I23">
        <f t="shared" si="8"/>
        <v>297.64283024824346</v>
      </c>
      <c r="J23">
        <f t="shared" si="0"/>
        <v>299.16394464621766</v>
      </c>
      <c r="K23">
        <f t="shared" si="9"/>
        <v>297.64283024824346</v>
      </c>
      <c r="L23">
        <f t="shared" si="1"/>
        <v>-10.357169751756544</v>
      </c>
      <c r="M23">
        <f t="shared" si="2"/>
        <v>3.3627174518690079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539.52561293842348</v>
      </c>
      <c r="F24">
        <f t="shared" si="5"/>
        <v>375.7544591081753</v>
      </c>
      <c r="G24">
        <f t="shared" si="6"/>
        <v>509.31509469717082</v>
      </c>
      <c r="H24">
        <f t="shared" si="7"/>
        <v>345.75786431836048</v>
      </c>
      <c r="I24" t="str">
        <f t="shared" si="8"/>
        <v/>
      </c>
      <c r="J24">
        <f t="shared" si="0"/>
        <v>298.99659478981482</v>
      </c>
      <c r="K24">
        <f t="shared" si="9"/>
        <v>298.99659478981482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487.71146470078469</v>
      </c>
      <c r="F25">
        <f t="shared" si="5"/>
        <v>339.66831828689266</v>
      </c>
      <c r="G25">
        <f t="shared" si="6"/>
        <v>456.79620765459731</v>
      </c>
      <c r="H25">
        <f t="shared" si="7"/>
        <v>310.10445759768533</v>
      </c>
      <c r="I25" t="str">
        <f t="shared" si="8"/>
        <v/>
      </c>
      <c r="J25">
        <f t="shared" si="0"/>
        <v>298.56386068920727</v>
      </c>
      <c r="K25">
        <f t="shared" si="9"/>
        <v>298.56386068920727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146.58000000000001</v>
      </c>
      <c r="D26" s="4"/>
      <c r="E26">
        <f t="shared" si="4"/>
        <v>587.45336559447492</v>
      </c>
      <c r="F26">
        <f t="shared" si="5"/>
        <v>409.13390642942863</v>
      </c>
      <c r="G26">
        <f t="shared" si="6"/>
        <v>556.27289443834172</v>
      </c>
      <c r="H26">
        <f t="shared" si="7"/>
        <v>377.6360252459296</v>
      </c>
      <c r="I26" t="str">
        <f t="shared" si="8"/>
        <v/>
      </c>
      <c r="J26">
        <f t="shared" si="0"/>
        <v>300.49788118349903</v>
      </c>
      <c r="K26">
        <f t="shared" si="9"/>
        <v>300.49788118349903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531.03640403108409</v>
      </c>
      <c r="F27">
        <f t="shared" si="5"/>
        <v>369.84212051898271</v>
      </c>
      <c r="G27">
        <f t="shared" si="6"/>
        <v>498.91187448816083</v>
      </c>
      <c r="H27">
        <f t="shared" si="7"/>
        <v>338.69544806769034</v>
      </c>
      <c r="I27" t="str">
        <f t="shared" si="8"/>
        <v/>
      </c>
      <c r="J27">
        <f t="shared" si="0"/>
        <v>300.14667245129237</v>
      </c>
      <c r="K27">
        <f t="shared" si="9"/>
        <v>300.14667245129237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480.03752965291892</v>
      </c>
      <c r="F28">
        <f t="shared" si="5"/>
        <v>334.32377996657539</v>
      </c>
      <c r="G28">
        <f t="shared" si="6"/>
        <v>447.46573308522102</v>
      </c>
      <c r="H28">
        <f t="shared" si="7"/>
        <v>303.77029433849015</v>
      </c>
      <c r="I28" t="str">
        <f t="shared" si="8"/>
        <v/>
      </c>
      <c r="J28">
        <f t="shared" si="0"/>
        <v>299.55348562808518</v>
      </c>
      <c r="K28">
        <f t="shared" si="9"/>
        <v>299.55348562808518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433.93640836304792</v>
      </c>
      <c r="F29">
        <f t="shared" si="5"/>
        <v>302.21649631008489</v>
      </c>
      <c r="G29">
        <f t="shared" si="6"/>
        <v>401.32454752837441</v>
      </c>
      <c r="H29">
        <f t="shared" si="7"/>
        <v>272.44650688086881</v>
      </c>
      <c r="I29" t="str">
        <f t="shared" si="8"/>
        <v/>
      </c>
      <c r="J29">
        <f t="shared" si="0"/>
        <v>298.76998942921614</v>
      </c>
      <c r="K29">
        <f t="shared" si="9"/>
        <v>298.76998942921614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8+67.98</f>
        <v>75.98</v>
      </c>
      <c r="D30" s="4">
        <v>288</v>
      </c>
      <c r="E30">
        <f t="shared" si="4"/>
        <v>468.24267712686725</v>
      </c>
      <c r="F30">
        <f t="shared" si="5"/>
        <v>326.10921456893027</v>
      </c>
      <c r="G30">
        <f t="shared" si="6"/>
        <v>435.921288326943</v>
      </c>
      <c r="H30">
        <f t="shared" si="7"/>
        <v>295.93313693647593</v>
      </c>
      <c r="I30">
        <f t="shared" si="8"/>
        <v>297.83995888149377</v>
      </c>
      <c r="J30">
        <f t="shared" si="0"/>
        <v>299.17607763245434</v>
      </c>
      <c r="K30">
        <f t="shared" si="9"/>
        <v>297.83995888149377</v>
      </c>
      <c r="L30">
        <f t="shared" si="1"/>
        <v>9.8399588814937715</v>
      </c>
      <c r="M30">
        <f t="shared" si="2"/>
        <v>3.4166523894075596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423.2742921197048</v>
      </c>
      <c r="F31">
        <f t="shared" si="5"/>
        <v>294.79082897216904</v>
      </c>
      <c r="G31">
        <f t="shared" si="6"/>
        <v>390.9705277084928</v>
      </c>
      <c r="H31">
        <f t="shared" si="7"/>
        <v>265.41749121393508</v>
      </c>
      <c r="I31" t="str">
        <f t="shared" si="8"/>
        <v/>
      </c>
      <c r="J31">
        <f t="shared" si="0"/>
        <v>298.37333775823396</v>
      </c>
      <c r="K31">
        <f t="shared" si="9"/>
        <v>298.37333775823396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382.62451314512424</v>
      </c>
      <c r="F32">
        <f t="shared" si="5"/>
        <v>266.48015132283251</v>
      </c>
      <c r="G32">
        <f t="shared" si="6"/>
        <v>350.65494076539147</v>
      </c>
      <c r="H32">
        <f t="shared" si="7"/>
        <v>238.04851789011084</v>
      </c>
      <c r="I32" t="str">
        <f t="shared" si="8"/>
        <v/>
      </c>
      <c r="J32">
        <f t="shared" si="0"/>
        <v>297.4316334327217</v>
      </c>
      <c r="K32">
        <f t="shared" si="9"/>
        <v>297.4316334327217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119.68</v>
      </c>
      <c r="D33" s="4"/>
      <c r="E33">
        <f t="shared" si="4"/>
        <v>465.5585964212068</v>
      </c>
      <c r="F33">
        <f t="shared" si="5"/>
        <v>324.23987737793902</v>
      </c>
      <c r="G33">
        <f t="shared" si="6"/>
        <v>434.17656372783733</v>
      </c>
      <c r="H33">
        <f t="shared" si="7"/>
        <v>294.74869874194496</v>
      </c>
      <c r="I33" t="str">
        <f t="shared" si="8"/>
        <v/>
      </c>
      <c r="J33">
        <f t="shared" si="0"/>
        <v>298.49117863599406</v>
      </c>
      <c r="K33">
        <f t="shared" si="9"/>
        <v>298.49117863599406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420.84798111436947</v>
      </c>
      <c r="F34">
        <f t="shared" si="5"/>
        <v>293.10101637092362</v>
      </c>
      <c r="G34">
        <f t="shared" si="6"/>
        <v>389.40571333607164</v>
      </c>
      <c r="H34">
        <f t="shared" si="7"/>
        <v>264.3551883662555</v>
      </c>
      <c r="I34" t="str">
        <f t="shared" si="8"/>
        <v/>
      </c>
      <c r="J34">
        <f t="shared" si="0"/>
        <v>297.74582800466811</v>
      </c>
      <c r="K34">
        <f t="shared" si="9"/>
        <v>297.74582800466811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116.93</v>
      </c>
      <c r="D35" s="4"/>
      <c r="E35">
        <f t="shared" si="4"/>
        <v>497.36121654186036</v>
      </c>
      <c r="F35">
        <f t="shared" si="5"/>
        <v>346.38892097306268</v>
      </c>
      <c r="G35">
        <f t="shared" si="6"/>
        <v>466.18148487247237</v>
      </c>
      <c r="H35">
        <f t="shared" si="7"/>
        <v>316.47582463682181</v>
      </c>
      <c r="I35" t="str">
        <f t="shared" si="8"/>
        <v/>
      </c>
      <c r="J35">
        <f t="shared" si="0"/>
        <v>298.91309633624087</v>
      </c>
      <c r="K35">
        <f t="shared" si="9"/>
        <v>298.91309633624087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449.59638910169673</v>
      </c>
      <c r="F36">
        <f t="shared" si="5"/>
        <v>313.12294347586015</v>
      </c>
      <c r="G36">
        <f t="shared" si="6"/>
        <v>418.11039292905787</v>
      </c>
      <c r="H36">
        <f t="shared" si="7"/>
        <v>283.84188494239936</v>
      </c>
      <c r="I36" t="str">
        <f t="shared" si="8"/>
        <v/>
      </c>
      <c r="J36">
        <f t="shared" si="0"/>
        <v>298.28105853346085</v>
      </c>
      <c r="K36">
        <f t="shared" si="9"/>
        <v>298.28105853346085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7+171.06</f>
        <v>178.06</v>
      </c>
      <c r="D37" s="4">
        <v>297</v>
      </c>
      <c r="E37">
        <f t="shared" si="4"/>
        <v>584.47872822078284</v>
      </c>
      <c r="F37">
        <f t="shared" si="5"/>
        <v>407.06221005285232</v>
      </c>
      <c r="G37">
        <f t="shared" si="6"/>
        <v>553.05623290082735</v>
      </c>
      <c r="H37">
        <f t="shared" si="7"/>
        <v>375.45233574796322</v>
      </c>
      <c r="I37">
        <f t="shared" si="8"/>
        <v>297.47866471294356</v>
      </c>
      <c r="J37">
        <f t="shared" si="0"/>
        <v>300.60987430488916</v>
      </c>
      <c r="K37">
        <f t="shared" si="9"/>
        <v>297.47866471294356</v>
      </c>
      <c r="L37">
        <f t="shared" si="1"/>
        <v>0.47866471294355506</v>
      </c>
      <c r="M37">
        <f t="shared" si="2"/>
        <v>0.161166570014665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528.34744040139515</v>
      </c>
      <c r="F38">
        <f t="shared" si="5"/>
        <v>367.96938259884502</v>
      </c>
      <c r="G38">
        <f t="shared" si="6"/>
        <v>496.02690444320541</v>
      </c>
      <c r="H38">
        <f t="shared" si="7"/>
        <v>336.73693340407272</v>
      </c>
      <c r="I38" t="str">
        <f t="shared" si="8"/>
        <v/>
      </c>
      <c r="J38">
        <f t="shared" si="0"/>
        <v>300.23244919477224</v>
      </c>
      <c r="K38">
        <f t="shared" si="9"/>
        <v>300.23244919477224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477.60680466245879</v>
      </c>
      <c r="F39">
        <f t="shared" si="5"/>
        <v>332.63089323028743</v>
      </c>
      <c r="G39">
        <f t="shared" si="6"/>
        <v>444.87825160380862</v>
      </c>
      <c r="H39">
        <f t="shared" si="7"/>
        <v>302.01373522549471</v>
      </c>
      <c r="I39" t="str">
        <f t="shared" si="8"/>
        <v/>
      </c>
      <c r="J39">
        <f t="shared" si="0"/>
        <v>299.61715800479277</v>
      </c>
      <c r="K39">
        <f t="shared" si="9"/>
        <v>299.61715800479277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131.72999999999999</v>
      </c>
      <c r="D40" s="4"/>
      <c r="E40">
        <f t="shared" si="4"/>
        <v>563.46912167831465</v>
      </c>
      <c r="F40">
        <f t="shared" si="5"/>
        <v>392.42999769235831</v>
      </c>
      <c r="G40">
        <f t="shared" si="6"/>
        <v>530.73387857433829</v>
      </c>
      <c r="H40">
        <f t="shared" si="7"/>
        <v>360.29839737299</v>
      </c>
      <c r="I40" t="str">
        <f t="shared" si="8"/>
        <v/>
      </c>
      <c r="J40">
        <f t="shared" si="0"/>
        <v>301.13160031936826</v>
      </c>
      <c r="K40">
        <f t="shared" si="9"/>
        <v>301.13160031936826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509.35552280955352</v>
      </c>
      <c r="F41">
        <f t="shared" si="5"/>
        <v>354.74239661150142</v>
      </c>
      <c r="G41">
        <f t="shared" si="6"/>
        <v>476.00635742147381</v>
      </c>
      <c r="H41">
        <f t="shared" si="7"/>
        <v>323.14561900402515</v>
      </c>
      <c r="I41" t="str">
        <f t="shared" si="8"/>
        <v/>
      </c>
      <c r="J41">
        <f t="shared" si="0"/>
        <v>300.59677760747621</v>
      </c>
      <c r="K41">
        <f t="shared" si="9"/>
        <v>300.59677760747621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120.96</v>
      </c>
      <c r="D42" s="4"/>
      <c r="E42">
        <f t="shared" si="4"/>
        <v>581.39880424863816</v>
      </c>
      <c r="F42">
        <f t="shared" si="5"/>
        <v>404.91718646454751</v>
      </c>
      <c r="G42">
        <f t="shared" si="6"/>
        <v>547.88215713514739</v>
      </c>
      <c r="H42">
        <f t="shared" si="7"/>
        <v>371.9398198119755</v>
      </c>
      <c r="I42" t="str">
        <f t="shared" si="8"/>
        <v/>
      </c>
      <c r="J42">
        <f t="shared" si="0"/>
        <v>301.97736665257202</v>
      </c>
      <c r="K42">
        <f t="shared" si="9"/>
        <v>301.97736665257202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525.56330152902399</v>
      </c>
      <c r="F43">
        <f t="shared" si="5"/>
        <v>366.03035955530089</v>
      </c>
      <c r="G43">
        <f t="shared" si="6"/>
        <v>491.38636224744459</v>
      </c>
      <c r="H43">
        <f t="shared" si="7"/>
        <v>333.58661648711677</v>
      </c>
      <c r="I43" t="str">
        <f t="shared" si="8"/>
        <v/>
      </c>
      <c r="J43">
        <f t="shared" si="0"/>
        <v>301.44374306818418</v>
      </c>
      <c r="K43">
        <f t="shared" si="9"/>
        <v>301.44374306818418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7+148.49</f>
        <v>155.49</v>
      </c>
      <c r="D44" s="4">
        <v>296</v>
      </c>
      <c r="E44">
        <f t="shared" si="4"/>
        <v>630.58004472593007</v>
      </c>
      <c r="F44">
        <f t="shared" si="5"/>
        <v>439.16962966768989</v>
      </c>
      <c r="G44">
        <f t="shared" si="6"/>
        <v>596.20622676190783</v>
      </c>
      <c r="H44">
        <f t="shared" si="7"/>
        <v>404.74549803216445</v>
      </c>
      <c r="I44">
        <f t="shared" si="8"/>
        <v>300.68981859805706</v>
      </c>
      <c r="J44">
        <f t="shared" si="0"/>
        <v>303.42413163552538</v>
      </c>
      <c r="K44">
        <f t="shared" si="9"/>
        <v>300.68981859805706</v>
      </c>
      <c r="L44">
        <f t="shared" si="1"/>
        <v>4.6898185980570588</v>
      </c>
      <c r="M44">
        <f t="shared" si="2"/>
        <v>1.5843981750192766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570.02134810506129</v>
      </c>
      <c r="F45">
        <f t="shared" si="5"/>
        <v>396.99331820559127</v>
      </c>
      <c r="G45">
        <f t="shared" si="6"/>
        <v>534.72741373751637</v>
      </c>
      <c r="H45">
        <f t="shared" si="7"/>
        <v>363.00948173604371</v>
      </c>
      <c r="I45" t="str">
        <f t="shared" si="8"/>
        <v/>
      </c>
      <c r="J45">
        <f t="shared" si="0"/>
        <v>302.98383646954761</v>
      </c>
      <c r="K45">
        <f t="shared" si="9"/>
        <v>302.98383646954761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515.27849638301484</v>
      </c>
      <c r="F46">
        <f t="shared" si="5"/>
        <v>358.86747182208643</v>
      </c>
      <c r="G46">
        <f t="shared" si="6"/>
        <v>479.58809245479279</v>
      </c>
      <c r="H46">
        <f t="shared" si="7"/>
        <v>325.57714531959795</v>
      </c>
      <c r="I46" t="str">
        <f t="shared" si="8"/>
        <v/>
      </c>
      <c r="J46">
        <f t="shared" si="0"/>
        <v>302.29032650248843</v>
      </c>
      <c r="K46">
        <f t="shared" si="9"/>
        <v>302.29032650248843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121.81</v>
      </c>
      <c r="D47" s="4"/>
      <c r="E47">
        <f t="shared" si="4"/>
        <v>587.60295620662237</v>
      </c>
      <c r="F47">
        <f t="shared" si="5"/>
        <v>409.23808932308032</v>
      </c>
      <c r="G47">
        <f t="shared" si="6"/>
        <v>551.94455550519092</v>
      </c>
      <c r="H47">
        <f t="shared" si="7"/>
        <v>374.69765322210014</v>
      </c>
      <c r="I47" t="str">
        <f t="shared" si="8"/>
        <v/>
      </c>
      <c r="J47">
        <f t="shared" si="0"/>
        <v>303.54043610098017</v>
      </c>
      <c r="K47">
        <f t="shared" si="9"/>
        <v>303.54043610098017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531.17162848532007</v>
      </c>
      <c r="F48">
        <f t="shared" si="5"/>
        <v>369.93629805280341</v>
      </c>
      <c r="G48">
        <f t="shared" si="6"/>
        <v>495.02985954163228</v>
      </c>
      <c r="H48">
        <f t="shared" si="7"/>
        <v>336.06007124273737</v>
      </c>
      <c r="I48" t="str">
        <f t="shared" si="8"/>
        <v/>
      </c>
      <c r="J48">
        <f t="shared" si="0"/>
        <v>302.87622681006604</v>
      </c>
      <c r="K48">
        <f t="shared" si="9"/>
        <v>302.87622681006604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115.62</v>
      </c>
      <c r="D49" s="4"/>
      <c r="E49">
        <f t="shared" si="4"/>
        <v>595.77976762468006</v>
      </c>
      <c r="F49">
        <f t="shared" si="5"/>
        <v>414.93285761200025</v>
      </c>
      <c r="G49">
        <f t="shared" si="6"/>
        <v>559.60401867287464</v>
      </c>
      <c r="H49">
        <f t="shared" si="7"/>
        <v>379.8974198385954</v>
      </c>
      <c r="I49" t="str">
        <f t="shared" si="8"/>
        <v/>
      </c>
      <c r="J49">
        <f t="shared" si="0"/>
        <v>304.03543777340485</v>
      </c>
      <c r="K49">
        <f t="shared" si="9"/>
        <v>304.03543777340485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538.56316760347897</v>
      </c>
      <c r="F50">
        <f t="shared" si="5"/>
        <v>375.08416076166372</v>
      </c>
      <c r="G50">
        <f t="shared" si="6"/>
        <v>501.89950421562003</v>
      </c>
      <c r="H50">
        <f t="shared" si="7"/>
        <v>340.7236551337985</v>
      </c>
      <c r="I50" t="str">
        <f t="shared" si="8"/>
        <v/>
      </c>
      <c r="J50">
        <f t="shared" si="0"/>
        <v>303.36050562786522</v>
      </c>
      <c r="K50">
        <f t="shared" si="9"/>
        <v>303.36050562786522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9+176.98</f>
        <v>185.98</v>
      </c>
      <c r="D51" s="4">
        <v>302</v>
      </c>
      <c r="E51">
        <f t="shared" si="4"/>
        <v>672.82144924138186</v>
      </c>
      <c r="F51">
        <f t="shared" si="5"/>
        <v>468.5888003706844</v>
      </c>
      <c r="G51">
        <f t="shared" si="6"/>
        <v>636.12528832241844</v>
      </c>
      <c r="H51">
        <f t="shared" si="7"/>
        <v>431.84528284997339</v>
      </c>
      <c r="I51">
        <f t="shared" si="8"/>
        <v>302.47303363937857</v>
      </c>
      <c r="J51">
        <f t="shared" si="0"/>
        <v>305.74351752071095</v>
      </c>
      <c r="K51">
        <f t="shared" si="9"/>
        <v>302.47303363937857</v>
      </c>
      <c r="L51">
        <f t="shared" si="1"/>
        <v>0.47303363937857057</v>
      </c>
      <c r="M51">
        <f t="shared" si="2"/>
        <v>0.15663365542336774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608.20603623329782</v>
      </c>
      <c r="F52">
        <f t="shared" si="5"/>
        <v>423.58717490072729</v>
      </c>
      <c r="G52">
        <f t="shared" si="6"/>
        <v>570.5301537776752</v>
      </c>
      <c r="H52">
        <f t="shared" si="7"/>
        <v>387.31482642721397</v>
      </c>
      <c r="I52" t="str">
        <f t="shared" si="8"/>
        <v/>
      </c>
      <c r="J52">
        <f t="shared" si="0"/>
        <v>305.27234847351332</v>
      </c>
      <c r="K52">
        <f t="shared" si="9"/>
        <v>305.27234847351332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549.79606094262431</v>
      </c>
      <c r="F53">
        <f t="shared" si="5"/>
        <v>382.90734776085463</v>
      </c>
      <c r="G53">
        <f t="shared" si="6"/>
        <v>511.69897242726262</v>
      </c>
      <c r="H53">
        <f t="shared" si="7"/>
        <v>347.37620330209455</v>
      </c>
      <c r="I53" t="str">
        <f t="shared" si="8"/>
        <v/>
      </c>
      <c r="J53">
        <f t="shared" si="0"/>
        <v>304.53114445876014</v>
      </c>
      <c r="K53">
        <f t="shared" si="9"/>
        <v>304.53114445876014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121.75</v>
      </c>
      <c r="D54" s="4"/>
      <c r="E54">
        <f t="shared" si="4"/>
        <v>618.74557488784581</v>
      </c>
      <c r="F54">
        <f t="shared" si="5"/>
        <v>430.92747265752979</v>
      </c>
      <c r="G54">
        <f t="shared" si="6"/>
        <v>580.68426780234472</v>
      </c>
      <c r="H54">
        <f t="shared" si="7"/>
        <v>394.20813239000375</v>
      </c>
      <c r="I54" t="str">
        <f t="shared" si="8"/>
        <v/>
      </c>
      <c r="J54">
        <f t="shared" si="0"/>
        <v>305.71934026752598</v>
      </c>
      <c r="K54">
        <f t="shared" si="9"/>
        <v>305.71934026752598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559.32341925743117</v>
      </c>
      <c r="F55">
        <f t="shared" si="5"/>
        <v>389.54270905688753</v>
      </c>
      <c r="G55">
        <f t="shared" si="6"/>
        <v>520.80602781763798</v>
      </c>
      <c r="H55">
        <f t="shared" si="7"/>
        <v>353.55869436664358</v>
      </c>
      <c r="I55" t="str">
        <f t="shared" si="8"/>
        <v/>
      </c>
      <c r="J55">
        <f t="shared" si="0"/>
        <v>304.98401469024401</v>
      </c>
      <c r="K55">
        <f t="shared" si="9"/>
        <v>304.98401469024401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125.61</v>
      </c>
      <c r="D56" s="4"/>
      <c r="E56">
        <f t="shared" si="4"/>
        <v>631.21795911393815</v>
      </c>
      <c r="F56">
        <f t="shared" si="5"/>
        <v>439.61390732583078</v>
      </c>
      <c r="G56">
        <f t="shared" si="6"/>
        <v>592.71223377966828</v>
      </c>
      <c r="H56">
        <f t="shared" si="7"/>
        <v>402.37353701223674</v>
      </c>
      <c r="I56" t="str">
        <f t="shared" si="8"/>
        <v/>
      </c>
      <c r="J56">
        <f t="shared" si="0"/>
        <v>306.24037031359398</v>
      </c>
      <c r="K56">
        <f t="shared" si="9"/>
        <v>306.24037031359398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570.59799943183464</v>
      </c>
      <c r="F57">
        <f t="shared" si="5"/>
        <v>397.3949289951247</v>
      </c>
      <c r="G57">
        <f t="shared" si="6"/>
        <v>531.59370974861781</v>
      </c>
      <c r="H57">
        <f t="shared" si="7"/>
        <v>360.88210948674543</v>
      </c>
      <c r="I57" t="str">
        <f t="shared" si="8"/>
        <v/>
      </c>
      <c r="J57">
        <f t="shared" si="0"/>
        <v>305.51281950837927</v>
      </c>
      <c r="K57">
        <f t="shared" si="9"/>
        <v>305.51281950837927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9+171.58</f>
        <v>180.58</v>
      </c>
      <c r="D58" s="4">
        <v>299</v>
      </c>
      <c r="E58">
        <f t="shared" si="4"/>
        <v>696.37976813816022</v>
      </c>
      <c r="F58">
        <f t="shared" si="5"/>
        <v>484.99607217071139</v>
      </c>
      <c r="G58">
        <f t="shared" si="6"/>
        <v>657.35752565057885</v>
      </c>
      <c r="H58">
        <f t="shared" si="7"/>
        <v>446.25917536900477</v>
      </c>
      <c r="I58">
        <f t="shared" si="8"/>
        <v>304.56137266313777</v>
      </c>
      <c r="J58">
        <f t="shared" si="0"/>
        <v>307.73689680170662</v>
      </c>
      <c r="K58">
        <f t="shared" si="9"/>
        <v>304.56137266313777</v>
      </c>
      <c r="L58">
        <f t="shared" si="1"/>
        <v>5.5613726631377745</v>
      </c>
      <c r="M58">
        <f t="shared" si="2"/>
        <v>1.8599908572367139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629.50189678097354</v>
      </c>
      <c r="F59">
        <f t="shared" si="5"/>
        <v>438.41874984256106</v>
      </c>
      <c r="G59">
        <f t="shared" si="6"/>
        <v>589.57299305832282</v>
      </c>
      <c r="H59">
        <f t="shared" si="7"/>
        <v>400.24240605088363</v>
      </c>
      <c r="I59" t="str">
        <f t="shared" si="8"/>
        <v/>
      </c>
      <c r="J59">
        <f t="shared" si="0"/>
        <v>307.17634379167743</v>
      </c>
      <c r="K59">
        <f t="shared" si="9"/>
        <v>307.17634379167743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569.04674170864746</v>
      </c>
      <c r="F60">
        <f t="shared" si="5"/>
        <v>396.3145502462105</v>
      </c>
      <c r="G60">
        <f t="shared" si="6"/>
        <v>528.77817714148364</v>
      </c>
      <c r="H60">
        <f t="shared" si="7"/>
        <v>358.97073369738217</v>
      </c>
      <c r="I60" t="str">
        <f t="shared" si="8"/>
        <v/>
      </c>
      <c r="J60">
        <f t="shared" si="0"/>
        <v>306.34381654882833</v>
      </c>
      <c r="K60">
        <f t="shared" si="9"/>
        <v>306.34381654882833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514.39748776784836</v>
      </c>
      <c r="F61">
        <f t="shared" si="5"/>
        <v>358.25389035769854</v>
      </c>
      <c r="G61">
        <f t="shared" si="6"/>
        <v>474.25232144819518</v>
      </c>
      <c r="H61">
        <f t="shared" si="7"/>
        <v>321.95485961288836</v>
      </c>
      <c r="I61" t="str">
        <f t="shared" si="8"/>
        <v/>
      </c>
      <c r="J61">
        <f t="shared" si="0"/>
        <v>305.29903074481018</v>
      </c>
      <c r="K61">
        <f t="shared" si="9"/>
        <v>305.29903074481018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464.99655656995503</v>
      </c>
      <c r="F62">
        <f t="shared" si="5"/>
        <v>323.8484428005255</v>
      </c>
      <c r="G62">
        <f t="shared" si="6"/>
        <v>425.34899154664305</v>
      </c>
      <c r="H62">
        <f t="shared" si="7"/>
        <v>288.75593996400085</v>
      </c>
      <c r="I62" t="str">
        <f t="shared" si="8"/>
        <v/>
      </c>
      <c r="J62">
        <f t="shared" si="0"/>
        <v>304.09250283652466</v>
      </c>
      <c r="K62">
        <f t="shared" si="9"/>
        <v>304.09250283652466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420.33991759986588</v>
      </c>
      <c r="F63">
        <f t="shared" si="5"/>
        <v>292.74717379791741</v>
      </c>
      <c r="G63">
        <f t="shared" si="6"/>
        <v>381.48841118431756</v>
      </c>
      <c r="H63">
        <f t="shared" si="7"/>
        <v>258.98038304111327</v>
      </c>
      <c r="I63" t="str">
        <f t="shared" si="8"/>
        <v/>
      </c>
      <c r="J63">
        <f t="shared" si="0"/>
        <v>302.76679075680414</v>
      </c>
      <c r="K63">
        <f t="shared" si="9"/>
        <v>302.76679075680414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379.97194566596988</v>
      </c>
      <c r="F64">
        <f t="shared" si="5"/>
        <v>264.6327616262634</v>
      </c>
      <c r="G64">
        <f t="shared" si="6"/>
        <v>342.15058871716167</v>
      </c>
      <c r="H64">
        <f t="shared" si="7"/>
        <v>232.275183009165</v>
      </c>
      <c r="I64" t="str">
        <f t="shared" si="8"/>
        <v/>
      </c>
      <c r="J64">
        <f t="shared" si="0"/>
        <v>301.35757861709834</v>
      </c>
      <c r="K64">
        <f t="shared" si="9"/>
        <v>301.35757861709834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9</v>
      </c>
      <c r="D65" s="4">
        <v>307</v>
      </c>
      <c r="E65">
        <f t="shared" si="4"/>
        <v>352.48077222259235</v>
      </c>
      <c r="F65">
        <f t="shared" si="5"/>
        <v>245.48643982106614</v>
      </c>
      <c r="G65">
        <f t="shared" si="6"/>
        <v>315.86915231859808</v>
      </c>
      <c r="H65">
        <f t="shared" si="7"/>
        <v>214.43354938197172</v>
      </c>
      <c r="I65">
        <f t="shared" si="8"/>
        <v>299.8946242011549</v>
      </c>
      <c r="J65">
        <f t="shared" si="0"/>
        <v>300.05289043909443</v>
      </c>
      <c r="K65">
        <f t="shared" si="9"/>
        <v>299.8946242011549</v>
      </c>
      <c r="L65">
        <f t="shared" si="1"/>
        <v>-7.1053757988451025</v>
      </c>
      <c r="M65">
        <f t="shared" si="2"/>
        <v>2.3144546576042679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318.62975469000446</v>
      </c>
      <c r="F66">
        <f t="shared" si="5"/>
        <v>221.91078283984584</v>
      </c>
      <c r="G66">
        <f t="shared" si="6"/>
        <v>283.29777066591515</v>
      </c>
      <c r="H66">
        <f t="shared" si="7"/>
        <v>192.32187141408048</v>
      </c>
      <c r="I66" t="str">
        <f t="shared" si="8"/>
        <v/>
      </c>
      <c r="J66">
        <f t="shared" si="0"/>
        <v>298.58891142576539</v>
      </c>
      <c r="K66">
        <f t="shared" si="9"/>
        <v>298.58891142576539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288.02967019630569</v>
      </c>
      <c r="F67">
        <f t="shared" si="5"/>
        <v>200.59924929656893</v>
      </c>
      <c r="G67">
        <f t="shared" si="6"/>
        <v>254.08504209783186</v>
      </c>
      <c r="H67">
        <f t="shared" si="7"/>
        <v>172.49027650205844</v>
      </c>
      <c r="I67" t="str">
        <f t="shared" si="8"/>
        <v/>
      </c>
      <c r="J67">
        <f t="shared" ref="J67:J130" si="10">$O$2+F67-H67</f>
        <v>297.10897279451046</v>
      </c>
      <c r="K67">
        <f t="shared" si="9"/>
        <v>297.10897279451046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260.36831053052668</v>
      </c>
      <c r="F68">
        <f t="shared" ref="F68:F131" si="15">E68*$O$3</f>
        <v>181.33440071449104</v>
      </c>
      <c r="G68">
        <f t="shared" ref="G68:G131" si="16">(G67*EXP(-1/$O$6)+C68)</f>
        <v>227.8846334233593</v>
      </c>
      <c r="H68">
        <f t="shared" ref="H68:H131" si="17">G68*$O$4</f>
        <v>154.70365002686984</v>
      </c>
      <c r="I68" t="str">
        <f t="shared" ref="I68:I131" si="18">IF(ISBLANK(D68),"",($O$2+((E67*EXP(-1/$O$5))*$O$3)-((G67*EXP(-1/$O$6))*$O$4)))</f>
        <v/>
      </c>
      <c r="J68">
        <f t="shared" si="10"/>
        <v>295.63075068762123</v>
      </c>
      <c r="K68">
        <f t="shared" ref="K68:K131" si="19">IF(I68="",J68,I68)</f>
        <v>295.63075068762123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235.36345086364747</v>
      </c>
      <c r="F69">
        <f t="shared" si="15"/>
        <v>163.91968064581403</v>
      </c>
      <c r="G69">
        <f t="shared" si="16"/>
        <v>204.38592418401157</v>
      </c>
      <c r="H69">
        <f t="shared" si="17"/>
        <v>138.75112161090783</v>
      </c>
      <c r="I69" t="str">
        <f t="shared" si="18"/>
        <v/>
      </c>
      <c r="J69">
        <f t="shared" si="10"/>
        <v>294.1685590349062</v>
      </c>
      <c r="K69">
        <f t="shared" si="19"/>
        <v>294.1685590349062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212.75997024971954</v>
      </c>
      <c r="F70">
        <f t="shared" si="15"/>
        <v>148.17740923484033</v>
      </c>
      <c r="G70">
        <f t="shared" si="16"/>
        <v>183.31032407501735</v>
      </c>
      <c r="H70">
        <f t="shared" si="17"/>
        <v>124.44356513205187</v>
      </c>
      <c r="I70" t="str">
        <f t="shared" si="18"/>
        <v/>
      </c>
      <c r="J70">
        <f t="shared" si="10"/>
        <v>292.73384410278845</v>
      </c>
      <c r="K70">
        <f t="shared" si="19"/>
        <v>292.73384410278845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192.32724866396461</v>
      </c>
      <c r="F71">
        <f t="shared" si="15"/>
        <v>133.94697037625079</v>
      </c>
      <c r="G71">
        <f t="shared" si="16"/>
        <v>164.40797010186924</v>
      </c>
      <c r="H71">
        <f t="shared" si="17"/>
        <v>111.61135652800228</v>
      </c>
      <c r="I71" t="str">
        <f t="shared" si="18"/>
        <v/>
      </c>
      <c r="J71">
        <f t="shared" si="10"/>
        <v>291.3356138482485</v>
      </c>
      <c r="K71">
        <f t="shared" si="19"/>
        <v>291.3356138482485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8</v>
      </c>
      <c r="D72" s="4">
        <v>290</v>
      </c>
      <c r="E72">
        <f t="shared" si="14"/>
        <v>181.85681402020799</v>
      </c>
      <c r="F72">
        <f t="shared" si="15"/>
        <v>126.65480034420209</v>
      </c>
      <c r="G72">
        <f t="shared" si="16"/>
        <v>155.45476431515917</v>
      </c>
      <c r="H72">
        <f t="shared" si="17"/>
        <v>105.53330907987731</v>
      </c>
      <c r="I72">
        <f t="shared" si="18"/>
        <v>289.98081016393411</v>
      </c>
      <c r="J72">
        <f t="shared" si="10"/>
        <v>290.12149126432479</v>
      </c>
      <c r="K72">
        <f t="shared" si="19"/>
        <v>289.98081016393411</v>
      </c>
      <c r="L72">
        <f t="shared" si="11"/>
        <v>-1.9189836065891086E-2</v>
      </c>
      <c r="M72">
        <f t="shared" si="12"/>
        <v>6.6171848503072707E-3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164.39192320928149</v>
      </c>
      <c r="F73">
        <f t="shared" si="15"/>
        <v>114.49131738312158</v>
      </c>
      <c r="G73">
        <f t="shared" si="16"/>
        <v>139.42478347951933</v>
      </c>
      <c r="H73">
        <f t="shared" si="17"/>
        <v>94.651063498503888</v>
      </c>
      <c r="I73" t="str">
        <f t="shared" si="18"/>
        <v/>
      </c>
      <c r="J73">
        <f t="shared" si="10"/>
        <v>288.84025388461765</v>
      </c>
      <c r="K73">
        <f t="shared" si="19"/>
        <v>288.84025388461765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148.60429927824043</v>
      </c>
      <c r="F74">
        <f t="shared" si="15"/>
        <v>103.49597267927585</v>
      </c>
      <c r="G74">
        <f t="shared" si="16"/>
        <v>125.04776121818242</v>
      </c>
      <c r="H74">
        <f t="shared" si="17"/>
        <v>84.890959067880203</v>
      </c>
      <c r="I74" t="str">
        <f t="shared" si="18"/>
        <v/>
      </c>
      <c r="J74">
        <f t="shared" si="10"/>
        <v>287.60501361139563</v>
      </c>
      <c r="K74">
        <f t="shared" si="19"/>
        <v>287.60501361139563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134.33286339660052</v>
      </c>
      <c r="F75">
        <f t="shared" si="15"/>
        <v>93.556582330045771</v>
      </c>
      <c r="G75">
        <f t="shared" si="16"/>
        <v>112.1532499132519</v>
      </c>
      <c r="H75">
        <f t="shared" si="17"/>
        <v>76.137284306144352</v>
      </c>
      <c r="I75" t="str">
        <f t="shared" si="18"/>
        <v/>
      </c>
      <c r="J75">
        <f t="shared" si="10"/>
        <v>286.41929802390143</v>
      </c>
      <c r="K75">
        <f t="shared" si="19"/>
        <v>286.41929802390143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121.43200617999915</v>
      </c>
      <c r="F76">
        <f t="shared" si="15"/>
        <v>84.571736181492113</v>
      </c>
      <c r="G76">
        <f t="shared" si="16"/>
        <v>100.58837794111102</v>
      </c>
      <c r="H76">
        <f t="shared" si="17"/>
        <v>68.286259516509517</v>
      </c>
      <c r="I76" t="str">
        <f t="shared" si="18"/>
        <v/>
      </c>
      <c r="J76">
        <f t="shared" si="10"/>
        <v>285.28547666498258</v>
      </c>
      <c r="K76">
        <f t="shared" si="19"/>
        <v>285.28547666498258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109.77010205882735</v>
      </c>
      <c r="F77">
        <f t="shared" si="15"/>
        <v>76.449763155306172</v>
      </c>
      <c r="G77">
        <f t="shared" si="16"/>
        <v>90.216037294058438</v>
      </c>
      <c r="H77">
        <f t="shared" si="17"/>
        <v>61.244806421074017</v>
      </c>
      <c r="I77" t="str">
        <f t="shared" si="18"/>
        <v/>
      </c>
      <c r="J77">
        <f t="shared" si="10"/>
        <v>284.20495673423216</v>
      </c>
      <c r="K77">
        <f t="shared" si="19"/>
        <v>284.20495673423216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99.228166321689415</v>
      </c>
      <c r="F78">
        <f t="shared" si="15"/>
        <v>69.10779594213237</v>
      </c>
      <c r="G78">
        <f t="shared" si="16"/>
        <v>80.91325808840304</v>
      </c>
      <c r="H78">
        <f t="shared" si="17"/>
        <v>54.929444665920968</v>
      </c>
      <c r="I78" t="str">
        <f t="shared" si="18"/>
        <v/>
      </c>
      <c r="J78">
        <f t="shared" si="10"/>
        <v>283.1783512762114</v>
      </c>
      <c r="K78">
        <f t="shared" si="19"/>
        <v>283.1783512762114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7</v>
      </c>
      <c r="D79" s="4">
        <v>294</v>
      </c>
      <c r="E79">
        <f t="shared" si="14"/>
        <v>96.698641131700171</v>
      </c>
      <c r="F79">
        <f t="shared" si="15"/>
        <v>67.346099468839284</v>
      </c>
      <c r="G79">
        <f t="shared" si="16"/>
        <v>79.569750687904545</v>
      </c>
      <c r="H79">
        <f t="shared" si="17"/>
        <v>54.017380102492957</v>
      </c>
      <c r="I79">
        <f t="shared" si="18"/>
        <v>282.20562340350449</v>
      </c>
      <c r="J79">
        <f t="shared" si="10"/>
        <v>282.32871936634632</v>
      </c>
      <c r="K79">
        <f t="shared" si="19"/>
        <v>282.20562340350449</v>
      </c>
      <c r="L79">
        <f t="shared" si="11"/>
        <v>-11.794376596495511</v>
      </c>
      <c r="M79">
        <f t="shared" si="12"/>
        <v>4.0116927198964323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87.4120426721976</v>
      </c>
      <c r="F80">
        <f t="shared" si="15"/>
        <v>60.87841619778861</v>
      </c>
      <c r="G80">
        <f t="shared" si="16"/>
        <v>71.364781324354666</v>
      </c>
      <c r="H80">
        <f t="shared" si="17"/>
        <v>48.447286630935103</v>
      </c>
      <c r="I80" t="str">
        <f t="shared" si="18"/>
        <v/>
      </c>
      <c r="J80">
        <f t="shared" si="10"/>
        <v>281.43112956685354</v>
      </c>
      <c r="K80">
        <f t="shared" si="19"/>
        <v>281.43112956685354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79.017296569033505</v>
      </c>
      <c r="F81">
        <f t="shared" si="15"/>
        <v>55.031866551766711</v>
      </c>
      <c r="G81">
        <f t="shared" si="16"/>
        <v>64.005881248125377</v>
      </c>
      <c r="H81">
        <f t="shared" si="17"/>
        <v>43.45156276454918</v>
      </c>
      <c r="I81" t="str">
        <f t="shared" si="18"/>
        <v/>
      </c>
      <c r="J81">
        <f t="shared" si="10"/>
        <v>280.58030378721753</v>
      </c>
      <c r="K81">
        <f t="shared" si="19"/>
        <v>280.58030378721753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71.428752448825733</v>
      </c>
      <c r="F82">
        <f t="shared" si="15"/>
        <v>49.746799035180373</v>
      </c>
      <c r="G82">
        <f t="shared" si="16"/>
        <v>57.405806594281934</v>
      </c>
      <c r="H82">
        <f t="shared" si="17"/>
        <v>38.97098141046326</v>
      </c>
      <c r="I82" t="str">
        <f t="shared" si="18"/>
        <v/>
      </c>
      <c r="J82">
        <f t="shared" si="10"/>
        <v>279.77581762471715</v>
      </c>
      <c r="K82">
        <f t="shared" si="19"/>
        <v>279.77581762471715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64.568985499753268</v>
      </c>
      <c r="F83">
        <f t="shared" si="15"/>
        <v>44.969290872929243</v>
      </c>
      <c r="G83">
        <f t="shared" si="16"/>
        <v>51.486309796517652</v>
      </c>
      <c r="H83">
        <f t="shared" si="17"/>
        <v>34.952422777616754</v>
      </c>
      <c r="I83" t="str">
        <f t="shared" si="18"/>
        <v/>
      </c>
      <c r="J83">
        <f t="shared" si="10"/>
        <v>279.01686809531253</v>
      </c>
      <c r="K83">
        <f t="shared" si="19"/>
        <v>279.01686809531253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58.368006517463506</v>
      </c>
      <c r="F84">
        <f t="shared" si="15"/>
        <v>40.650597844175145</v>
      </c>
      <c r="G84">
        <f t="shared" si="16"/>
        <v>46.177211918611626</v>
      </c>
      <c r="H84">
        <f t="shared" si="17"/>
        <v>31.348244612009115</v>
      </c>
      <c r="I84" t="str">
        <f t="shared" si="18"/>
        <v/>
      </c>
      <c r="J84">
        <f t="shared" si="10"/>
        <v>278.30235323216601</v>
      </c>
      <c r="K84">
        <f t="shared" si="19"/>
        <v>278.30235323216601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52.76254781540095</v>
      </c>
      <c r="F85">
        <f t="shared" si="15"/>
        <v>36.746656952147241</v>
      </c>
      <c r="G85">
        <f t="shared" si="16"/>
        <v>41.415570643996531</v>
      </c>
      <c r="H85">
        <f t="shared" si="17"/>
        <v>28.115717371205513</v>
      </c>
      <c r="I85" t="str">
        <f t="shared" si="18"/>
        <v/>
      </c>
      <c r="J85">
        <f t="shared" si="10"/>
        <v>277.63093958094174</v>
      </c>
      <c r="K85">
        <f t="shared" si="19"/>
        <v>277.63093958094174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47.695417713804261</v>
      </c>
      <c r="F86">
        <f t="shared" si="15"/>
        <v>33.21763685579544</v>
      </c>
      <c r="G86">
        <f t="shared" si="16"/>
        <v>37.144934059488762</v>
      </c>
      <c r="H86">
        <f t="shared" si="17"/>
        <v>25.216517641778239</v>
      </c>
      <c r="I86" t="str">
        <f t="shared" si="18"/>
        <v/>
      </c>
      <c r="J86">
        <f t="shared" si="10"/>
        <v>277.00111921401719</v>
      </c>
      <c r="K86">
        <f t="shared" si="19"/>
        <v>277.00111921401719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43.114917021316828</v>
      </c>
      <c r="F87">
        <f t="shared" si="15"/>
        <v>30.027531476411585</v>
      </c>
      <c r="G87">
        <f t="shared" si="16"/>
        <v>33.314671386370762</v>
      </c>
      <c r="H87">
        <f t="shared" si="17"/>
        <v>22.616273793865105</v>
      </c>
      <c r="I87" t="str">
        <f t="shared" si="18"/>
        <v/>
      </c>
      <c r="J87">
        <f t="shared" si="10"/>
        <v>276.41125768254648</v>
      </c>
      <c r="K87">
        <f t="shared" si="19"/>
        <v>276.41125768254648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38.974311555657557</v>
      </c>
      <c r="F88">
        <f t="shared" si="15"/>
        <v>27.143792632845834</v>
      </c>
      <c r="G88">
        <f t="shared" si="16"/>
        <v>29.879372724269317</v>
      </c>
      <c r="H88">
        <f t="shared" si="17"/>
        <v>20.284158486326167</v>
      </c>
      <c r="I88" t="str">
        <f t="shared" si="18"/>
        <v/>
      </c>
      <c r="J88">
        <f t="shared" si="10"/>
        <v>275.85963414651962</v>
      </c>
      <c r="K88">
        <f t="shared" si="19"/>
        <v>275.85963414651962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35.231355321557068</v>
      </c>
      <c r="F89">
        <f t="shared" si="15"/>
        <v>24.536997957148909</v>
      </c>
      <c r="G89">
        <f t="shared" si="16"/>
        <v>26.798310691458592</v>
      </c>
      <c r="H89">
        <f t="shared" si="17"/>
        <v>18.192523191420111</v>
      </c>
      <c r="I89" t="str">
        <f t="shared" si="18"/>
        <v/>
      </c>
      <c r="J89">
        <f t="shared" si="10"/>
        <v>275.34447476572882</v>
      </c>
      <c r="K89">
        <f t="shared" si="19"/>
        <v>275.34447476572882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31.847859481013117</v>
      </c>
      <c r="F90">
        <f t="shared" si="15"/>
        <v>22.180550702431727</v>
      </c>
      <c r="G90">
        <f t="shared" si="16"/>
        <v>24.034957579033509</v>
      </c>
      <c r="H90">
        <f t="shared" si="17"/>
        <v>16.316570406086534</v>
      </c>
      <c r="I90" t="str">
        <f t="shared" si="18"/>
        <v/>
      </c>
      <c r="J90">
        <f t="shared" si="10"/>
        <v>274.86398029634518</v>
      </c>
      <c r="K90">
        <f t="shared" si="19"/>
        <v>274.86398029634518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28.789302718131427</v>
      </c>
      <c r="F91">
        <f t="shared" si="15"/>
        <v>20.050408380125653</v>
      </c>
      <c r="G91">
        <f t="shared" si="16"/>
        <v>21.556552294546822</v>
      </c>
      <c r="H91">
        <f t="shared" si="17"/>
        <v>14.634059663716002</v>
      </c>
      <c r="I91" t="str">
        <f t="shared" si="18"/>
        <v/>
      </c>
      <c r="J91">
        <f t="shared" si="10"/>
        <v>274.41634871640963</v>
      </c>
      <c r="K91">
        <f t="shared" si="19"/>
        <v>274.41634871640963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26.024479023161145</v>
      </c>
      <c r="F92">
        <f t="shared" si="15"/>
        <v>18.124837457968905</v>
      </c>
      <c r="G92">
        <f t="shared" si="16"/>
        <v>19.333711960985191</v>
      </c>
      <c r="H92">
        <f t="shared" si="17"/>
        <v>13.125043861013442</v>
      </c>
      <c r="I92" t="str">
        <f t="shared" si="18"/>
        <v/>
      </c>
      <c r="J92">
        <f t="shared" si="10"/>
        <v>273.99979359695544</v>
      </c>
      <c r="K92">
        <f t="shared" si="19"/>
        <v>273.99979359695544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23.525179302116594</v>
      </c>
      <c r="F93">
        <f t="shared" si="15"/>
        <v>16.384191615938246</v>
      </c>
      <c r="G93">
        <f t="shared" si="16"/>
        <v>17.34008356637348</v>
      </c>
      <c r="H93">
        <f t="shared" si="17"/>
        <v>11.771632773962821</v>
      </c>
      <c r="I93" t="str">
        <f t="shared" si="18"/>
        <v/>
      </c>
      <c r="J93">
        <f t="shared" si="10"/>
        <v>273.61255884197539</v>
      </c>
      <c r="K93">
        <f t="shared" si="19"/>
        <v>273.61255884197539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21.265903563494675</v>
      </c>
      <c r="F94">
        <f t="shared" si="15"/>
        <v>14.810711297703582</v>
      </c>
      <c r="G94">
        <f t="shared" si="16"/>
        <v>15.55203153411901</v>
      </c>
      <c r="H94">
        <f t="shared" si="17"/>
        <v>10.557780959242899</v>
      </c>
      <c r="I94" t="str">
        <f t="shared" si="18"/>
        <v/>
      </c>
      <c r="J94">
        <f t="shared" si="10"/>
        <v>273.25293033846066</v>
      </c>
      <c r="K94">
        <f t="shared" si="19"/>
        <v>273.25293033846066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19.223600745570806</v>
      </c>
      <c r="F95">
        <f t="shared" si="15"/>
        <v>13.388342512458035</v>
      </c>
      <c r="G95">
        <f t="shared" si="16"/>
        <v>13.948357510067993</v>
      </c>
      <c r="H95">
        <f t="shared" si="17"/>
        <v>9.4690975265470829</v>
      </c>
      <c r="I95" t="str">
        <f t="shared" si="18"/>
        <v/>
      </c>
      <c r="J95">
        <f t="shared" si="10"/>
        <v>272.91924498591095</v>
      </c>
      <c r="K95">
        <f t="shared" si="19"/>
        <v>272.91924498591095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17.377433529769192</v>
      </c>
      <c r="F96">
        <f t="shared" si="15"/>
        <v>12.102573038384975</v>
      </c>
      <c r="G96">
        <f t="shared" si="16"/>
        <v>12.510049044193337</v>
      </c>
      <c r="H96">
        <f t="shared" si="17"/>
        <v>8.4926755265521141</v>
      </c>
      <c r="I96" t="str">
        <f t="shared" si="18"/>
        <v/>
      </c>
      <c r="J96">
        <f t="shared" si="10"/>
        <v>272.60989751183291</v>
      </c>
      <c r="K96">
        <f t="shared" si="19"/>
        <v>272.60989751183291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15.708565740532393</v>
      </c>
      <c r="F97">
        <f t="shared" si="15"/>
        <v>10.940284356569791</v>
      </c>
      <c r="G97">
        <f t="shared" si="16"/>
        <v>11.220054187395126</v>
      </c>
      <c r="H97">
        <f t="shared" si="17"/>
        <v>7.6169389318348166</v>
      </c>
      <c r="I97" t="str">
        <f t="shared" si="18"/>
        <v/>
      </c>
      <c r="J97">
        <f t="shared" si="10"/>
        <v>272.32334542473501</v>
      </c>
      <c r="K97">
        <f t="shared" si="19"/>
        <v>272.32334542473501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14.199970162562058</v>
      </c>
      <c r="F98">
        <f t="shared" si="15"/>
        <v>9.8896178046596326</v>
      </c>
      <c r="G98">
        <f t="shared" si="16"/>
        <v>10.063079331133062</v>
      </c>
      <c r="H98">
        <f t="shared" si="17"/>
        <v>6.8315053966102903</v>
      </c>
      <c r="I98" t="str">
        <f t="shared" si="18"/>
        <v/>
      </c>
      <c r="J98">
        <f t="shared" si="10"/>
        <v>272.05811240804934</v>
      </c>
      <c r="K98">
        <f t="shared" si="19"/>
        <v>272.05811240804934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12.836254814618028</v>
      </c>
      <c r="F99">
        <f t="shared" si="15"/>
        <v>8.9398535846564027</v>
      </c>
      <c r="G99">
        <f t="shared" si="16"/>
        <v>9.025407893167003</v>
      </c>
      <c r="H99">
        <f t="shared" si="17"/>
        <v>6.1270631682317411</v>
      </c>
      <c r="I99" t="str">
        <f t="shared" si="18"/>
        <v/>
      </c>
      <c r="J99">
        <f t="shared" si="10"/>
        <v>271.81279041642466</v>
      </c>
      <c r="K99">
        <f t="shared" si="19"/>
        <v>271.81279041642466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11.603505907372671</v>
      </c>
      <c r="F100">
        <f t="shared" si="15"/>
        <v>8.0813013903770923</v>
      </c>
      <c r="G100">
        <f t="shared" si="16"/>
        <v>8.0947376998238756</v>
      </c>
      <c r="H100">
        <f t="shared" si="17"/>
        <v>5.495260691169082</v>
      </c>
      <c r="I100" t="str">
        <f t="shared" si="18"/>
        <v/>
      </c>
      <c r="J100">
        <f t="shared" si="10"/>
        <v>271.58604069920801</v>
      </c>
      <c r="K100">
        <f t="shared" si="19"/>
        <v>271.58604069920801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10.489145883042291</v>
      </c>
      <c r="F101">
        <f t="shared" si="15"/>
        <v>7.3052015386693583</v>
      </c>
      <c r="G101">
        <f t="shared" si="16"/>
        <v>7.2600351368670806</v>
      </c>
      <c r="H101">
        <f t="shared" si="17"/>
        <v>4.9286075946599306</v>
      </c>
      <c r="I101" t="str">
        <f t="shared" si="18"/>
        <v/>
      </c>
      <c r="J101">
        <f t="shared" si="10"/>
        <v>271.37659394400941</v>
      </c>
      <c r="K101">
        <f t="shared" si="19"/>
        <v>271.37659394400941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9.4818050883946032</v>
      </c>
      <c r="F102">
        <f t="shared" si="15"/>
        <v>6.6036355956385098</v>
      </c>
      <c r="G102">
        <f t="shared" si="16"/>
        <v>6.511404339845555</v>
      </c>
      <c r="H102">
        <f t="shared" si="17"/>
        <v>4.4203858901863589</v>
      </c>
      <c r="I102" t="str">
        <f t="shared" si="18"/>
        <v/>
      </c>
      <c r="J102">
        <f t="shared" si="10"/>
        <v>271.18324970545217</v>
      </c>
      <c r="K102">
        <f t="shared" si="19"/>
        <v>271.18324970545217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8.5712057718306518</v>
      </c>
      <c r="F103">
        <f t="shared" si="15"/>
        <v>5.9694455860183124</v>
      </c>
      <c r="G103">
        <f t="shared" si="16"/>
        <v>5.8399698731011487</v>
      </c>
      <c r="H103">
        <f t="shared" si="17"/>
        <v>3.9645703259739582</v>
      </c>
      <c r="I103" t="str">
        <f t="shared" si="18"/>
        <v/>
      </c>
      <c r="J103">
        <f t="shared" si="10"/>
        <v>271.00487526004434</v>
      </c>
      <c r="K103">
        <f t="shared" si="19"/>
        <v>271.00487526004434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7.7480572209802494</v>
      </c>
      <c r="F104">
        <f t="shared" si="15"/>
        <v>5.3961609613905432</v>
      </c>
      <c r="G104">
        <f t="shared" si="16"/>
        <v>5.2377715065284978</v>
      </c>
      <c r="H104">
        <f t="shared" si="17"/>
        <v>3.5557569542713865</v>
      </c>
      <c r="I104" t="str">
        <f t="shared" si="18"/>
        <v/>
      </c>
      <c r="J104">
        <f t="shared" si="10"/>
        <v>270.84040400711916</v>
      </c>
      <c r="K104">
        <f t="shared" si="19"/>
        <v>270.84040400711916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7.0039609709151076</v>
      </c>
      <c r="F105">
        <f t="shared" si="15"/>
        <v>4.8779325821206987</v>
      </c>
      <c r="G105">
        <f t="shared" si="16"/>
        <v>4.6976698426071906</v>
      </c>
      <c r="H105">
        <f t="shared" si="17"/>
        <v>3.189099064535645</v>
      </c>
      <c r="I105" t="str">
        <f t="shared" si="18"/>
        <v/>
      </c>
      <c r="J105">
        <f t="shared" si="10"/>
        <v>270.68883351758507</v>
      </c>
      <c r="K105">
        <f t="shared" si="19"/>
        <v>270.68883351758507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6.3313251158328203</v>
      </c>
      <c r="F106">
        <f t="shared" si="15"/>
        <v>4.4094730394371222</v>
      </c>
      <c r="G106">
        <f t="shared" si="16"/>
        <v>4.2132616748620659</v>
      </c>
      <c r="H106">
        <f t="shared" si="17"/>
        <v>2.8602497229752704</v>
      </c>
      <c r="I106" t="str">
        <f t="shared" si="18"/>
        <v/>
      </c>
      <c r="J106">
        <f t="shared" si="10"/>
        <v>270.54922331646185</v>
      </c>
      <c r="K106">
        <f t="shared" si="19"/>
        <v>270.54922331646185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5.7232868499462883</v>
      </c>
      <c r="F107">
        <f t="shared" si="15"/>
        <v>3.9860027087684236</v>
      </c>
      <c r="G107">
        <f t="shared" si="16"/>
        <v>3.7788040742789706</v>
      </c>
      <c r="H107">
        <f t="shared" si="17"/>
        <v>2.5653102372256744</v>
      </c>
      <c r="I107" t="str">
        <f t="shared" si="18"/>
        <v/>
      </c>
      <c r="J107">
        <f t="shared" si="10"/>
        <v>270.42069247154274</v>
      </c>
      <c r="K107">
        <f t="shared" si="19"/>
        <v>270.42069247154274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5.1736424472745455</v>
      </c>
      <c r="F108">
        <f t="shared" si="15"/>
        <v>3.6032009839292205</v>
      </c>
      <c r="G108">
        <f t="shared" si="16"/>
        <v>3.3891463036780944</v>
      </c>
      <c r="H108">
        <f t="shared" si="17"/>
        <v>2.3007839351766082</v>
      </c>
      <c r="I108" t="str">
        <f t="shared" si="18"/>
        <v/>
      </c>
      <c r="J108">
        <f t="shared" si="10"/>
        <v>270.30241704875266</v>
      </c>
      <c r="K108">
        <f t="shared" si="19"/>
        <v>270.30241704875266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4.6767839659289745</v>
      </c>
      <c r="F109">
        <f t="shared" si="15"/>
        <v>3.2571621946037128</v>
      </c>
      <c r="G109">
        <f t="shared" si="16"/>
        <v>3.0396687528518083</v>
      </c>
      <c r="H109">
        <f t="shared" si="17"/>
        <v>2.063534709973978</v>
      </c>
      <c r="I109" t="str">
        <f t="shared" si="18"/>
        <v/>
      </c>
      <c r="J109">
        <f t="shared" si="10"/>
        <v>270.19362748462976</v>
      </c>
      <c r="K109">
        <f t="shared" si="19"/>
        <v>270.19362748462976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4.2276420310979539</v>
      </c>
      <c r="F110">
        <f t="shared" si="15"/>
        <v>2.9443557573595722</v>
      </c>
      <c r="G110">
        <f t="shared" si="16"/>
        <v>2.7262281705089988</v>
      </c>
      <c r="H110">
        <f t="shared" si="17"/>
        <v>1.8507498397238817</v>
      </c>
      <c r="I110" t="str">
        <f t="shared" si="18"/>
        <v/>
      </c>
      <c r="J110">
        <f t="shared" si="10"/>
        <v>270.09360591763567</v>
      </c>
      <c r="K110">
        <f t="shared" si="19"/>
        <v>270.09360591763567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3.8216341129530518</v>
      </c>
      <c r="F111">
        <f t="shared" si="15"/>
        <v>2.6615901536187434</v>
      </c>
      <c r="G111">
        <f t="shared" si="16"/>
        <v>2.4451085437200555</v>
      </c>
      <c r="H111">
        <f t="shared" si="17"/>
        <v>1.6599066411057208</v>
      </c>
      <c r="I111" t="str">
        <f t="shared" si="18"/>
        <v/>
      </c>
      <c r="J111">
        <f t="shared" si="10"/>
        <v>270.00168351251307</v>
      </c>
      <c r="K111">
        <f t="shared" si="19"/>
        <v>270.00168351251307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3.4546177717637665</v>
      </c>
      <c r="F112">
        <f t="shared" si="15"/>
        <v>2.4059803670576354</v>
      </c>
      <c r="G112">
        <f t="shared" si="16"/>
        <v>2.1929770425109312</v>
      </c>
      <c r="H112">
        <f t="shared" si="17"/>
        <v>1.4887425615543728</v>
      </c>
      <c r="I112" t="str">
        <f t="shared" si="18"/>
        <v/>
      </c>
      <c r="J112">
        <f t="shared" si="10"/>
        <v>269.91723780550325</v>
      </c>
      <c r="K112">
        <f t="shared" si="19"/>
        <v>269.91723780550325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3.1228483931875202</v>
      </c>
      <c r="F113">
        <f t="shared" si="15"/>
        <v>2.1749184482052288</v>
      </c>
      <c r="G113">
        <f t="shared" si="16"/>
        <v>1.9668445073048659</v>
      </c>
      <c r="H113">
        <f t="shared" si="17"/>
        <v>1.3352283554375599</v>
      </c>
      <c r="I113" t="str">
        <f t="shared" si="18"/>
        <v/>
      </c>
      <c r="J113">
        <f t="shared" si="10"/>
        <v>269.83969009276768</v>
      </c>
      <c r="K113">
        <f t="shared" si="19"/>
        <v>269.83969009276768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2.8229409825142153</v>
      </c>
      <c r="F114">
        <f t="shared" si="15"/>
        <v>1.9660469059139778</v>
      </c>
      <c r="G114">
        <f t="shared" si="16"/>
        <v>1.7640300107683584</v>
      </c>
      <c r="H114">
        <f t="shared" si="17"/>
        <v>1.1975440262170383</v>
      </c>
      <c r="I114" t="str">
        <f t="shared" si="18"/>
        <v/>
      </c>
      <c r="J114">
        <f t="shared" si="10"/>
        <v>269.76850287969694</v>
      </c>
      <c r="K114">
        <f t="shared" si="19"/>
        <v>269.76850287969694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2.551835628057594</v>
      </c>
      <c r="F115">
        <f t="shared" si="15"/>
        <v>1.777234654220555</v>
      </c>
      <c r="G115">
        <f t="shared" si="16"/>
        <v>1.5821290739223024</v>
      </c>
      <c r="H115">
        <f t="shared" si="17"/>
        <v>1.0740572493745089</v>
      </c>
      <c r="I115" t="str">
        <f t="shared" si="18"/>
        <v/>
      </c>
      <c r="J115">
        <f t="shared" si="10"/>
        <v>269.70317740484603</v>
      </c>
      <c r="K115">
        <f t="shared" si="19"/>
        <v>269.70317740484603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2.3067662813213996</v>
      </c>
      <c r="F116">
        <f t="shared" si="15"/>
        <v>1.606555269185757</v>
      </c>
      <c r="G116">
        <f t="shared" si="16"/>
        <v>1.4189851597025569</v>
      </c>
      <c r="H116">
        <f t="shared" si="17"/>
        <v>0.96330402029399964</v>
      </c>
      <c r="I116" t="str">
        <f t="shared" si="18"/>
        <v/>
      </c>
      <c r="J116">
        <f t="shared" si="10"/>
        <v>269.64325124889177</v>
      </c>
      <c r="K116">
        <f t="shared" si="19"/>
        <v>269.64325124889177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2.0852325354089234</v>
      </c>
      <c r="F117">
        <f t="shared" si="15"/>
        <v>1.4522673338712737</v>
      </c>
      <c r="G117">
        <f t="shared" si="16"/>
        <v>1.2726641060102115</v>
      </c>
      <c r="H117">
        <f t="shared" si="17"/>
        <v>0.86397129767057468</v>
      </c>
      <c r="I117" t="str">
        <f t="shared" si="18"/>
        <v/>
      </c>
      <c r="J117">
        <f t="shared" si="10"/>
        <v>269.58829603620069</v>
      </c>
      <c r="K117">
        <f t="shared" si="19"/>
        <v>269.58829603620069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1.8849741137351472</v>
      </c>
      <c r="F118">
        <f t="shared" si="15"/>
        <v>1.3127966709159733</v>
      </c>
      <c r="G118">
        <f t="shared" si="16"/>
        <v>1.1414311951410978</v>
      </c>
      <c r="H118">
        <f t="shared" si="17"/>
        <v>0.77488143667329645</v>
      </c>
      <c r="I118" t="str">
        <f t="shared" si="18"/>
        <v/>
      </c>
      <c r="J118">
        <f t="shared" si="10"/>
        <v>269.53791523424269</v>
      </c>
      <c r="K118">
        <f t="shared" si="19"/>
        <v>269.53791523424269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1.7039478087535307</v>
      </c>
      <c r="F119">
        <f t="shared" si="15"/>
        <v>1.18672028143327</v>
      </c>
      <c r="G119">
        <f t="shared" si="16"/>
        <v>1.0237305877398424</v>
      </c>
      <c r="H119">
        <f t="shared" si="17"/>
        <v>0.69497822730890702</v>
      </c>
      <c r="I119" t="str">
        <f t="shared" si="18"/>
        <v/>
      </c>
      <c r="J119">
        <f t="shared" si="10"/>
        <v>269.49174205412436</v>
      </c>
      <c r="K119">
        <f t="shared" si="19"/>
        <v>269.49174205412436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1.5403066354066193</v>
      </c>
      <c r="F120">
        <f t="shared" si="15"/>
        <v>1.0727518263604734</v>
      </c>
      <c r="G120">
        <f t="shared" si="16"/>
        <v>0.91816687745651782</v>
      </c>
      <c r="H120">
        <f t="shared" si="17"/>
        <v>0.6233143724632414</v>
      </c>
      <c r="I120" t="str">
        <f t="shared" si="18"/>
        <v/>
      </c>
      <c r="J120">
        <f t="shared" si="10"/>
        <v>269.44943745389719</v>
      </c>
      <c r="K120">
        <f t="shared" si="19"/>
        <v>269.44943745389719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1.3923809866061685</v>
      </c>
      <c r="F121">
        <f t="shared" si="15"/>
        <v>0.96972850212844452</v>
      </c>
      <c r="G121">
        <f t="shared" si="16"/>
        <v>0.82348854762605672</v>
      </c>
      <c r="H121">
        <f t="shared" si="17"/>
        <v>0.55904025716557171</v>
      </c>
      <c r="I121" t="str">
        <f t="shared" si="18"/>
        <v/>
      </c>
      <c r="J121">
        <f t="shared" si="10"/>
        <v>269.41068824496284</v>
      </c>
      <c r="K121">
        <f t="shared" si="19"/>
        <v>269.41068824496284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1.2586615984748848</v>
      </c>
      <c r="F122">
        <f t="shared" si="15"/>
        <v>0.87659917674592325</v>
      </c>
      <c r="G122">
        <f t="shared" si="16"/>
        <v>0.73857313384013579</v>
      </c>
      <c r="H122">
        <f t="shared" si="17"/>
        <v>0.50139387592924312</v>
      </c>
      <c r="I122" t="str">
        <f t="shared" si="18"/>
        <v/>
      </c>
      <c r="J122">
        <f t="shared" si="10"/>
        <v>269.37520530081667</v>
      </c>
      <c r="K122">
        <f t="shared" si="19"/>
        <v>269.37520530081667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1.1377841515466252</v>
      </c>
      <c r="F123">
        <f t="shared" si="15"/>
        <v>0.79241366525271961</v>
      </c>
      <c r="G123">
        <f t="shared" si="16"/>
        <v>0.66241391650554482</v>
      </c>
      <c r="H123">
        <f t="shared" si="17"/>
        <v>0.44969179875161119</v>
      </c>
      <c r="I123" t="str">
        <f t="shared" si="18"/>
        <v/>
      </c>
      <c r="J123">
        <f t="shared" si="10"/>
        <v>269.34272186650111</v>
      </c>
      <c r="K123">
        <f t="shared" si="19"/>
        <v>269.34272186650111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1.0285153508133387</v>
      </c>
      <c r="F124">
        <f t="shared" si="15"/>
        <v>0.71631303512077993</v>
      </c>
      <c r="G124">
        <f t="shared" si="16"/>
        <v>0.59410798562189715</v>
      </c>
      <c r="H124">
        <f t="shared" si="17"/>
        <v>0.40332106867016726</v>
      </c>
      <c r="I124" t="str">
        <f t="shared" si="18"/>
        <v/>
      </c>
      <c r="J124">
        <f t="shared" si="10"/>
        <v>269.31299196645062</v>
      </c>
      <c r="K124">
        <f t="shared" si="19"/>
        <v>269.31299196645062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0.92974034259549598</v>
      </c>
      <c r="F125">
        <f t="shared" si="15"/>
        <v>0.64752084269054389</v>
      </c>
      <c r="G125">
        <f t="shared" si="16"/>
        <v>0.532845536279964</v>
      </c>
      <c r="H125">
        <f t="shared" si="17"/>
        <v>0.36173193481586252</v>
      </c>
      <c r="I125" t="str">
        <f t="shared" si="18"/>
        <v/>
      </c>
      <c r="J125">
        <f t="shared" si="10"/>
        <v>269.28578890787469</v>
      </c>
      <c r="K125">
        <f t="shared" si="19"/>
        <v>269.28578890787469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0.84045133985216525</v>
      </c>
      <c r="F126">
        <f t="shared" si="15"/>
        <v>0.58533521122922938</v>
      </c>
      <c r="G126">
        <f t="shared" si="16"/>
        <v>0.47790026797279561</v>
      </c>
      <c r="H126">
        <f t="shared" si="17"/>
        <v>0.32443133480992403</v>
      </c>
      <c r="I126" t="str">
        <f t="shared" si="18"/>
        <v/>
      </c>
      <c r="J126">
        <f t="shared" si="10"/>
        <v>269.26090387641932</v>
      </c>
      <c r="K126">
        <f t="shared" si="19"/>
        <v>269.26090387641932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0.75973733987642678</v>
      </c>
      <c r="F127">
        <f t="shared" si="15"/>
        <v>0.52912166978462272</v>
      </c>
      <c r="G127">
        <f t="shared" si="16"/>
        <v>0.42862077389810671</v>
      </c>
      <c r="H127">
        <f t="shared" si="17"/>
        <v>0.29097704923434203</v>
      </c>
      <c r="I127" t="str">
        <f t="shared" si="18"/>
        <v/>
      </c>
      <c r="J127">
        <f t="shared" si="10"/>
        <v>269.23814462055026</v>
      </c>
      <c r="K127">
        <f t="shared" si="19"/>
        <v>269.23814462055026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0.68677482946726975</v>
      </c>
      <c r="F128">
        <f t="shared" si="15"/>
        <v>0.47830667977024427</v>
      </c>
      <c r="G128">
        <f t="shared" si="16"/>
        <v>0.38442281816730411</v>
      </c>
      <c r="H128">
        <f t="shared" si="17"/>
        <v>0.2609724588740151</v>
      </c>
      <c r="I128" t="str">
        <f t="shared" si="18"/>
        <v/>
      </c>
      <c r="J128">
        <f t="shared" si="10"/>
        <v>269.21733422089625</v>
      </c>
      <c r="K128">
        <f t="shared" si="19"/>
        <v>269.21733422089625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0.62081938274419168</v>
      </c>
      <c r="F129">
        <f t="shared" si="15"/>
        <v>0.43237178323457826</v>
      </c>
      <c r="G129">
        <f t="shared" si="16"/>
        <v>0.34478240936316157</v>
      </c>
      <c r="H129">
        <f t="shared" si="17"/>
        <v>0.234061842574735</v>
      </c>
      <c r="I129" t="str">
        <f t="shared" si="18"/>
        <v/>
      </c>
      <c r="J129">
        <f t="shared" si="10"/>
        <v>269.19830994065984</v>
      </c>
      <c r="K129">
        <f t="shared" si="19"/>
        <v>269.19830994065984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0.56119806587822441</v>
      </c>
      <c r="F130">
        <f t="shared" si="15"/>
        <v>0.39084831311000878</v>
      </c>
      <c r="G130">
        <f t="shared" si="16"/>
        <v>0.30922958832930503</v>
      </c>
      <c r="H130">
        <f t="shared" si="17"/>
        <v>0.20992615997049546</v>
      </c>
      <c r="I130" t="str">
        <f t="shared" si="18"/>
        <v/>
      </c>
      <c r="J130">
        <f t="shared" si="10"/>
        <v>269.18092215313948</v>
      </c>
      <c r="K130">
        <f t="shared" si="19"/>
        <v>269.18092215313948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0.50730257124596267</v>
      </c>
      <c r="F131">
        <f t="shared" si="15"/>
        <v>0.35331261147090159</v>
      </c>
      <c r="G131">
        <f t="shared" si="16"/>
        <v>0.27734285654228719</v>
      </c>
      <c r="H131">
        <f t="shared" si="17"/>
        <v>0.18827926908200338</v>
      </c>
      <c r="I131" t="str">
        <f t="shared" si="18"/>
        <v/>
      </c>
      <c r="J131">
        <f t="shared" ref="J131:J150" si="20">$O$2+F131-H131</f>
        <v>269.16503334238894</v>
      </c>
      <c r="K131">
        <f t="shared" si="19"/>
        <v>269.16503334238894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0.45858301095536791</v>
      </c>
      <c r="F132">
        <f t="shared" ref="F132:F150" si="25">E132*$O$3</f>
        <v>0.31938170701341495</v>
      </c>
      <c r="G132">
        <f t="shared" ref="G132:G150" si="26">(G131*EXP(-1/$O$6)+C132)</f>
        <v>0.24874417901149545</v>
      </c>
      <c r="H132">
        <f t="shared" ref="H132:H150" si="27">G132*$O$4</f>
        <v>0.16886453394391487</v>
      </c>
      <c r="I132" t="str">
        <f t="shared" ref="I132:I150" si="28">IF(ISBLANK(D132),"",($O$2+((E131*EXP(-1/$O$5))*$O$3)-((G131*EXP(-1/$O$6))*$O$4)))</f>
        <v/>
      </c>
      <c r="J132">
        <f t="shared" si="20"/>
        <v>269.15051717306949</v>
      </c>
      <c r="K132">
        <f t="shared" ref="K132:K150" si="29">IF(I132="",J132,I132)</f>
        <v>269.15051717306949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0.41454230641959261</v>
      </c>
      <c r="F133">
        <f t="shared" si="25"/>
        <v>0.28870940765499342</v>
      </c>
      <c r="G133">
        <f t="shared" si="26"/>
        <v>0.2230945024634837</v>
      </c>
      <c r="H133">
        <f t="shared" si="27"/>
        <v>0.15145178204232362</v>
      </c>
      <c r="I133" t="str">
        <f t="shared" si="28"/>
        <v/>
      </c>
      <c r="J133">
        <f t="shared" si="20"/>
        <v>269.13725762561268</v>
      </c>
      <c r="K133">
        <f t="shared" si="29"/>
        <v>269.13725762561268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0.37473111673646464</v>
      </c>
      <c r="F134">
        <f t="shared" si="25"/>
        <v>0.26098276838690732</v>
      </c>
      <c r="G134">
        <f t="shared" si="26"/>
        <v>0.20008973567630384</v>
      </c>
      <c r="H134">
        <f t="shared" si="27"/>
        <v>0.1358345754912266</v>
      </c>
      <c r="I134" t="str">
        <f t="shared" si="28"/>
        <v/>
      </c>
      <c r="J134">
        <f t="shared" si="20"/>
        <v>269.12514819289567</v>
      </c>
      <c r="K134">
        <f t="shared" si="29"/>
        <v>269.12514819289567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0.33874325412862383</v>
      </c>
      <c r="F135">
        <f t="shared" si="25"/>
        <v>0.23591889834184995</v>
      </c>
      <c r="G135">
        <f t="shared" si="26"/>
        <v>0.17945714430845847</v>
      </c>
      <c r="H135">
        <f t="shared" si="27"/>
        <v>0.12182776359624178</v>
      </c>
      <c r="I135" t="str">
        <f t="shared" si="28"/>
        <v/>
      </c>
      <c r="J135">
        <f t="shared" si="20"/>
        <v>269.11409113474559</v>
      </c>
      <c r="K135">
        <f t="shared" si="29"/>
        <v>269.11409113474559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0.30621153966871395</v>
      </c>
      <c r="F136">
        <f t="shared" si="25"/>
        <v>0.21326207449956802</v>
      </c>
      <c r="G136">
        <f t="shared" si="26"/>
        <v>0.16095211748116092</v>
      </c>
      <c r="H136">
        <f t="shared" si="27"/>
        <v>0.10926528778985585</v>
      </c>
      <c r="I136" t="str">
        <f t="shared" si="28"/>
        <v/>
      </c>
      <c r="J136">
        <f t="shared" si="20"/>
        <v>269.10399678670973</v>
      </c>
      <c r="K136">
        <f t="shared" si="29"/>
        <v>269.10399678670973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0.27680405700619731</v>
      </c>
      <c r="F137">
        <f t="shared" si="25"/>
        <v>0.19278113258208371</v>
      </c>
      <c r="G137">
        <f t="shared" si="26"/>
        <v>0.14435526777993202</v>
      </c>
      <c r="H137">
        <f t="shared" si="27"/>
        <v>9.7998212914484795E-2</v>
      </c>
      <c r="I137" t="str">
        <f t="shared" si="28"/>
        <v/>
      </c>
      <c r="J137">
        <f t="shared" si="20"/>
        <v>269.09478291966758</v>
      </c>
      <c r="K137">
        <f t="shared" si="29"/>
        <v>269.09478291966758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0.25022076587311104</v>
      </c>
      <c r="F138">
        <f t="shared" si="25"/>
        <v>0.17426710851819183</v>
      </c>
      <c r="G138">
        <f t="shared" si="26"/>
        <v>0.12946983029443507</v>
      </c>
      <c r="H138">
        <f t="shared" si="27"/>
        <v>8.789296151311006E-2</v>
      </c>
      <c r="I138" t="str">
        <f t="shared" si="28"/>
        <v/>
      </c>
      <c r="J138">
        <f t="shared" si="20"/>
        <v>269.08637414700507</v>
      </c>
      <c r="K138">
        <f t="shared" si="29"/>
        <v>269.08637414700507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0.22619044081685724</v>
      </c>
      <c r="F139">
        <f t="shared" si="25"/>
        <v>0.15753110641343759</v>
      </c>
      <c r="G139">
        <f t="shared" si="26"/>
        <v>0.11611932986071531</v>
      </c>
      <c r="H139">
        <f t="shared" si="27"/>
        <v>7.8829730194020842E-2</v>
      </c>
      <c r="I139" t="str">
        <f t="shared" si="28"/>
        <v/>
      </c>
      <c r="J139">
        <f t="shared" si="20"/>
        <v>269.07870137621944</v>
      </c>
      <c r="K139">
        <f t="shared" si="29"/>
        <v>269.07870137621944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0.20446790392636285</v>
      </c>
      <c r="F140">
        <f t="shared" si="25"/>
        <v>0.14240237127278232</v>
      </c>
      <c r="G140">
        <f t="shared" si="26"/>
        <v>0.10414548884969979</v>
      </c>
      <c r="H140">
        <f t="shared" si="27"/>
        <v>7.070106929478337E-2</v>
      </c>
      <c r="I140" t="str">
        <f t="shared" si="28"/>
        <v/>
      </c>
      <c r="J140">
        <f t="shared" si="20"/>
        <v>269.07170130197801</v>
      </c>
      <c r="K140">
        <f t="shared" si="29"/>
        <v>269.07170130197801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0.18483152331751679</v>
      </c>
      <c r="F141">
        <f t="shared" si="25"/>
        <v>0.12872654681222734</v>
      </c>
      <c r="G141">
        <f t="shared" si="26"/>
        <v>9.3406350697623028E-2</v>
      </c>
      <c r="H141">
        <f t="shared" si="27"/>
        <v>6.3410609006561106E-2</v>
      </c>
      <c r="I141" t="str">
        <f t="shared" si="28"/>
        <v/>
      </c>
      <c r="J141">
        <f t="shared" si="20"/>
        <v>269.06531593780568</v>
      </c>
      <c r="K141">
        <f t="shared" si="29"/>
        <v>269.06531593780568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0.16708095185529517</v>
      </c>
      <c r="F142">
        <f t="shared" si="25"/>
        <v>0.11636410058410111</v>
      </c>
      <c r="G142">
        <f t="shared" si="26"/>
        <v>8.3774596931785308E-2</v>
      </c>
      <c r="H142">
        <f t="shared" si="27"/>
        <v>5.6871916856279396E-2</v>
      </c>
      <c r="I142" t="str">
        <f t="shared" si="28"/>
        <v/>
      </c>
      <c r="J142">
        <f t="shared" si="20"/>
        <v>269.05949218372785</v>
      </c>
      <c r="K142">
        <f t="shared" si="29"/>
        <v>269.05949218372785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0.15103508304108543</v>
      </c>
      <c r="F143">
        <f t="shared" si="25"/>
        <v>0.10518890034779231</v>
      </c>
      <c r="G143">
        <f t="shared" si="26"/>
        <v>7.5136037739045175E-2</v>
      </c>
      <c r="H143">
        <f t="shared" si="27"/>
        <v>5.1007473001448242E-2</v>
      </c>
      <c r="I143" t="str">
        <f t="shared" si="28"/>
        <v/>
      </c>
      <c r="J143">
        <f t="shared" si="20"/>
        <v>269.05418142734635</v>
      </c>
      <c r="K143">
        <f t="shared" si="29"/>
        <v>269.05418142734635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0.1365302032094248</v>
      </c>
      <c r="F144">
        <f t="shared" si="25"/>
        <v>9.5086927160846019E-2</v>
      </c>
      <c r="G144">
        <f t="shared" si="26"/>
        <v>6.7388258181893618E-2</v>
      </c>
      <c r="H144">
        <f t="shared" si="27"/>
        <v>4.5747751189191783E-2</v>
      </c>
      <c r="I144" t="str">
        <f t="shared" si="28"/>
        <v/>
      </c>
      <c r="J144">
        <f t="shared" si="20"/>
        <v>269.04933917597162</v>
      </c>
      <c r="K144">
        <f t="shared" si="29"/>
        <v>269.04933917597162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0.12341832118128564</v>
      </c>
      <c r="F145">
        <f t="shared" si="25"/>
        <v>8.5955112060279254E-2</v>
      </c>
      <c r="G145">
        <f t="shared" si="26"/>
        <v>6.0439404012246505E-2</v>
      </c>
      <c r="H145">
        <f t="shared" si="27"/>
        <v>4.1030394483741149E-2</v>
      </c>
      <c r="I145" t="str">
        <f t="shared" si="28"/>
        <v/>
      </c>
      <c r="J145">
        <f t="shared" si="20"/>
        <v>269.04492471757652</v>
      </c>
      <c r="K145">
        <f t="shared" si="29"/>
        <v>269.04492471757652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0.11156565833160273</v>
      </c>
      <c r="F146">
        <f t="shared" si="25"/>
        <v>7.7700284464944189E-2</v>
      </c>
      <c r="G146">
        <f t="shared" si="26"/>
        <v>5.4207092688100568E-2</v>
      </c>
      <c r="H146">
        <f t="shared" si="27"/>
        <v>3.6799475990180547E-2</v>
      </c>
      <c r="I146" t="str">
        <f t="shared" si="28"/>
        <v/>
      </c>
      <c r="J146">
        <f t="shared" si="20"/>
        <v>269.04090080847476</v>
      </c>
      <c r="K146">
        <f t="shared" si="29"/>
        <v>269.04090080847476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0.10085128366542136</v>
      </c>
      <c r="F147">
        <f t="shared" si="25"/>
        <v>7.0238221569641365E-2</v>
      </c>
      <c r="G147">
        <f t="shared" si="26"/>
        <v>4.86174366825479E-2</v>
      </c>
      <c r="H147">
        <f t="shared" si="27"/>
        <v>3.3004835809913917E-2</v>
      </c>
      <c r="I147" t="str">
        <f t="shared" si="28"/>
        <v/>
      </c>
      <c r="J147">
        <f t="shared" si="20"/>
        <v>269.03723338575975</v>
      </c>
      <c r="K147">
        <f t="shared" si="29"/>
        <v>269.03723338575975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9.1165879976546446E-2</v>
      </c>
      <c r="F148">
        <f t="shared" si="25"/>
        <v>6.3492789032089395E-2</v>
      </c>
      <c r="G148">
        <f t="shared" si="26"/>
        <v>4.3604167505932656E-2</v>
      </c>
      <c r="H148">
        <f t="shared" si="27"/>
        <v>2.9601486367089751E-2</v>
      </c>
      <c r="I148" t="str">
        <f t="shared" si="28"/>
        <v/>
      </c>
      <c r="J148">
        <f t="shared" si="20"/>
        <v>269.03389130266498</v>
      </c>
      <c r="K148">
        <f t="shared" si="29"/>
        <v>269.03389130266498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8.2410628499989244E-2</v>
      </c>
      <c r="F149">
        <f t="shared" si="25"/>
        <v>5.7395164185305193E-2</v>
      </c>
      <c r="G149">
        <f t="shared" si="26"/>
        <v>3.9107850055943964E-2</v>
      </c>
      <c r="H149">
        <f t="shared" si="27"/>
        <v>2.6549079055796877E-2</v>
      </c>
      <c r="I149" t="str">
        <f t="shared" si="28"/>
        <v/>
      </c>
      <c r="J149">
        <f t="shared" si="20"/>
        <v>269.03084608512955</v>
      </c>
      <c r="K149">
        <f t="shared" si="29"/>
        <v>269.03084608512955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7.4496200678482338E-2</v>
      </c>
      <c r="F150">
        <f t="shared" si="25"/>
        <v>5.1883133849943829E-2</v>
      </c>
      <c r="G150">
        <f t="shared" si="26"/>
        <v>3.5075177981327303E-2</v>
      </c>
      <c r="H150">
        <f t="shared" si="27"/>
        <v>2.3811425884836392E-2</v>
      </c>
      <c r="I150" t="str">
        <f t="shared" si="28"/>
        <v/>
      </c>
      <c r="J150">
        <f t="shared" si="20"/>
        <v>269.02807170796513</v>
      </c>
      <c r="K150">
        <f t="shared" si="29"/>
        <v>269.02807170796513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507.29232458340539</v>
      </c>
      <c r="S2">
        <f>SQRT(R2/11)</f>
        <v>6.7909854993982171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0.73063872073139602</v>
      </c>
      <c r="Q3" t="s">
        <v>20</v>
      </c>
      <c r="R3">
        <f>RSQ(D2:D100,I2:I100)</f>
        <v>0.42544437909850985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0.688400057679182</v>
      </c>
      <c r="Q4" t="s">
        <v>21</v>
      </c>
      <c r="R4">
        <f>1-((1-$R$3)*($Y$3-1))/(Y3-Y4-1)</f>
        <v>-0.1491112418029803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94.33</v>
      </c>
      <c r="D5" s="4"/>
      <c r="E5">
        <f t="shared" si="4"/>
        <v>94.33</v>
      </c>
      <c r="F5">
        <f t="shared" si="5"/>
        <v>68.921150526592584</v>
      </c>
      <c r="G5">
        <f t="shared" si="6"/>
        <v>94.33</v>
      </c>
      <c r="H5">
        <f t="shared" si="7"/>
        <v>64.936777440877236</v>
      </c>
      <c r="I5" t="str">
        <f t="shared" si="8"/>
        <v/>
      </c>
      <c r="J5">
        <f t="shared" si="0"/>
        <v>272.98437308571533</v>
      </c>
      <c r="K5">
        <f t="shared" si="9"/>
        <v>272.98437308571533</v>
      </c>
      <c r="L5" t="str">
        <f t="shared" si="1"/>
        <v/>
      </c>
      <c r="M5" t="str">
        <f t="shared" si="2"/>
        <v/>
      </c>
      <c r="N5" s="2" t="s">
        <v>14</v>
      </c>
      <c r="O5" s="6">
        <v>10.93058675187115</v>
      </c>
      <c r="Q5" s="2" t="s">
        <v>22</v>
      </c>
      <c r="R5">
        <f>LARGE(L2:L150,1)/LARGE(D2:D100,1)*100</f>
        <v>2.5079350346137752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86.083079925109601</v>
      </c>
      <c r="F6">
        <f t="shared" si="5"/>
        <v>62.895631393100594</v>
      </c>
      <c r="G6">
        <f t="shared" si="6"/>
        <v>85.425527050651027</v>
      </c>
      <c r="H6">
        <f t="shared" si="7"/>
        <v>58.806937748942687</v>
      </c>
      <c r="I6" t="str">
        <f t="shared" si="8"/>
        <v/>
      </c>
      <c r="J6">
        <f t="shared" si="0"/>
        <v>273.0886936441579</v>
      </c>
      <c r="K6">
        <f t="shared" si="9"/>
        <v>273.0886936441579</v>
      </c>
      <c r="L6" t="str">
        <f t="shared" si="1"/>
        <v/>
      </c>
      <c r="M6" t="str">
        <f t="shared" si="2"/>
        <v/>
      </c>
      <c r="N6" s="2" t="s">
        <v>15</v>
      </c>
      <c r="O6" s="6">
        <v>10.085290806919293</v>
      </c>
      <c r="Q6" s="2" t="s">
        <v>45</v>
      </c>
      <c r="R6">
        <f>AVEDEV(M2:M150)</f>
        <v>1.1995138135445456</v>
      </c>
      <c r="S6">
        <f>_xlfn.STDEV.P(M2:M150)</f>
        <v>1.3535121677691391</v>
      </c>
    </row>
    <row r="7" spans="1:25">
      <c r="A7">
        <f t="shared" si="3"/>
        <v>5</v>
      </c>
      <c r="B7" s="14">
        <f>Edwards!B7</f>
        <v>43383</v>
      </c>
      <c r="C7">
        <v>87.97</v>
      </c>
      <c r="D7" s="4"/>
      <c r="E7">
        <f t="shared" si="4"/>
        <v>166.52715731360973</v>
      </c>
      <c r="F7">
        <f t="shared" si="5"/>
        <v>121.67118918665176</v>
      </c>
      <c r="G7">
        <f t="shared" si="6"/>
        <v>165.33161000616462</v>
      </c>
      <c r="H7">
        <f t="shared" si="7"/>
        <v>113.81428986443575</v>
      </c>
      <c r="I7" t="str">
        <f t="shared" si="8"/>
        <v/>
      </c>
      <c r="J7">
        <f t="shared" si="0"/>
        <v>276.85689932221601</v>
      </c>
      <c r="K7">
        <f t="shared" si="9"/>
        <v>276.85689932221601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151.96830905044808</v>
      </c>
      <c r="F8">
        <f t="shared" si="5"/>
        <v>111.03393091633282</v>
      </c>
      <c r="G8">
        <f t="shared" si="6"/>
        <v>149.72479511194001</v>
      </c>
      <c r="H8">
        <f t="shared" si="7"/>
        <v>103.07055759106321</v>
      </c>
      <c r="I8" t="str">
        <f t="shared" si="8"/>
        <v/>
      </c>
      <c r="J8">
        <f t="shared" si="0"/>
        <v>276.96337332526957</v>
      </c>
      <c r="K8">
        <f t="shared" si="9"/>
        <v>276.96337332526957</v>
      </c>
      <c r="L8" t="str">
        <f t="shared" si="1"/>
        <v/>
      </c>
      <c r="M8" t="str">
        <f t="shared" si="2"/>
        <v/>
      </c>
      <c r="O8">
        <f>1.1*O3</f>
        <v>0.80370259280453571</v>
      </c>
    </row>
    <row r="9" spans="1:25">
      <c r="A9">
        <f t="shared" si="3"/>
        <v>7</v>
      </c>
      <c r="B9" s="14">
        <f>Edwards!B9</f>
        <v>43385</v>
      </c>
      <c r="C9">
        <f>19+92.47</f>
        <v>111.47</v>
      </c>
      <c r="D9" s="4">
        <v>285</v>
      </c>
      <c r="E9">
        <f t="shared" si="4"/>
        <v>250.15228659041111</v>
      </c>
      <c r="F9">
        <f t="shared" si="5"/>
        <v>182.77094666245154</v>
      </c>
      <c r="G9">
        <f t="shared" si="6"/>
        <v>247.06121737504733</v>
      </c>
      <c r="H9">
        <f t="shared" si="7"/>
        <v>170.0769562912715</v>
      </c>
      <c r="I9">
        <f t="shared" si="8"/>
        <v>276.98564660074976</v>
      </c>
      <c r="J9">
        <f t="shared" si="0"/>
        <v>281.69399037118001</v>
      </c>
      <c r="K9">
        <f t="shared" si="9"/>
        <v>276.98564660074976</v>
      </c>
      <c r="L9">
        <f t="shared" si="1"/>
        <v>-8.0143533992502398</v>
      </c>
      <c r="M9">
        <f t="shared" si="2"/>
        <v>2.8120538242983297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228.28240517344727</v>
      </c>
      <c r="F10">
        <f t="shared" si="5"/>
        <v>166.79196448141374</v>
      </c>
      <c r="G10">
        <f t="shared" si="6"/>
        <v>223.73936932088284</v>
      </c>
      <c r="H10">
        <f t="shared" si="7"/>
        <v>154.02219474559956</v>
      </c>
      <c r="I10" t="str">
        <f t="shared" si="8"/>
        <v/>
      </c>
      <c r="J10">
        <f t="shared" si="0"/>
        <v>281.76976973581418</v>
      </c>
      <c r="K10">
        <f t="shared" si="9"/>
        <v>281.76976973581418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208.32452592009028</v>
      </c>
      <c r="F11">
        <f t="shared" si="5"/>
        <v>152.20996511522932</v>
      </c>
      <c r="G11">
        <f t="shared" si="6"/>
        <v>202.6190347314394</v>
      </c>
      <c r="H11">
        <f t="shared" si="7"/>
        <v>139.48295519602306</v>
      </c>
      <c r="I11" t="str">
        <f t="shared" si="8"/>
        <v/>
      </c>
      <c r="J11">
        <f t="shared" si="0"/>
        <v>281.7270099192063</v>
      </c>
      <c r="K11">
        <f t="shared" si="9"/>
        <v>281.7270099192063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86.98</v>
      </c>
      <c r="D12" s="4"/>
      <c r="E12">
        <f t="shared" si="4"/>
        <v>277.0914896124213</v>
      </c>
      <c r="F12">
        <f t="shared" si="5"/>
        <v>202.45377149597641</v>
      </c>
      <c r="G12">
        <f t="shared" si="6"/>
        <v>270.47239724824954</v>
      </c>
      <c r="H12">
        <f t="shared" si="7"/>
        <v>186.1932138663216</v>
      </c>
      <c r="I12" t="str">
        <f t="shared" si="8"/>
        <v/>
      </c>
      <c r="J12">
        <f t="shared" si="0"/>
        <v>285.26055762965484</v>
      </c>
      <c r="K12">
        <f t="shared" si="9"/>
        <v>285.26055762965484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252.86641415110506</v>
      </c>
      <c r="F13">
        <f t="shared" si="5"/>
        <v>184.75399335129879</v>
      </c>
      <c r="G13">
        <f t="shared" si="6"/>
        <v>244.9406030699117</v>
      </c>
      <c r="H13">
        <f t="shared" si="7"/>
        <v>168.61712528130084</v>
      </c>
      <c r="I13" t="str">
        <f t="shared" si="8"/>
        <v/>
      </c>
      <c r="J13">
        <f t="shared" si="0"/>
        <v>285.13686806999794</v>
      </c>
      <c r="K13">
        <f t="shared" si="9"/>
        <v>285.13686806999794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88.93</v>
      </c>
      <c r="D14" s="4"/>
      <c r="E14">
        <f t="shared" si="4"/>
        <v>319.68924668446351</v>
      </c>
      <c r="F14">
        <f t="shared" si="5"/>
        <v>233.57734222912012</v>
      </c>
      <c r="G14">
        <f t="shared" si="6"/>
        <v>310.74893473286886</v>
      </c>
      <c r="H14">
        <f t="shared" si="7"/>
        <v>213.91958459385128</v>
      </c>
      <c r="I14" t="str">
        <f t="shared" si="8"/>
        <v/>
      </c>
      <c r="J14">
        <f t="shared" si="0"/>
        <v>288.65775763526881</v>
      </c>
      <c r="K14">
        <f t="shared" si="9"/>
        <v>288.65775763526881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291.74000820032603</v>
      </c>
      <c r="F15">
        <f t="shared" si="5"/>
        <v>213.1565463776532</v>
      </c>
      <c r="G15">
        <f t="shared" si="6"/>
        <v>281.41515456359247</v>
      </c>
      <c r="H15">
        <f t="shared" si="7"/>
        <v>193.72620863337298</v>
      </c>
      <c r="I15" t="str">
        <f t="shared" si="8"/>
        <v/>
      </c>
      <c r="J15">
        <f t="shared" si="0"/>
        <v>288.43033774428022</v>
      </c>
      <c r="K15">
        <f t="shared" si="9"/>
        <v>288.43033774428022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19+88.85</f>
        <v>107.85</v>
      </c>
      <c r="D16" s="4">
        <v>290</v>
      </c>
      <c r="E16">
        <f t="shared" si="4"/>
        <v>374.08426739383856</v>
      </c>
      <c r="F16">
        <f t="shared" si="5"/>
        <v>273.32045057437568</v>
      </c>
      <c r="G16">
        <f t="shared" si="6"/>
        <v>362.70039646597377</v>
      </c>
      <c r="H16">
        <f t="shared" si="7"/>
        <v>249.68297384743852</v>
      </c>
      <c r="I16">
        <f t="shared" si="8"/>
        <v>288.08203691675584</v>
      </c>
      <c r="J16">
        <f t="shared" si="0"/>
        <v>292.63747672693711</v>
      </c>
      <c r="K16">
        <f t="shared" si="9"/>
        <v>288.08203691675584</v>
      </c>
      <c r="L16">
        <f t="shared" si="1"/>
        <v>-1.9179630832441603</v>
      </c>
      <c r="M16">
        <f t="shared" si="2"/>
        <v>0.66136658042902075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341.37947512763571</v>
      </c>
      <c r="F17">
        <f t="shared" si="5"/>
        <v>249.42506299121118</v>
      </c>
      <c r="G17">
        <f t="shared" si="6"/>
        <v>328.46255199391385</v>
      </c>
      <c r="H17">
        <f t="shared" si="7"/>
        <v>226.11363973806161</v>
      </c>
      <c r="I17" t="str">
        <f t="shared" si="8"/>
        <v/>
      </c>
      <c r="J17">
        <f t="shared" si="0"/>
        <v>292.31142325314966</v>
      </c>
      <c r="K17">
        <f t="shared" si="9"/>
        <v>292.31142325314966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311.53394086933349</v>
      </c>
      <c r="F18">
        <f t="shared" si="5"/>
        <v>227.61876002118021</v>
      </c>
      <c r="G18">
        <f t="shared" si="6"/>
        <v>297.45665875630186</v>
      </c>
      <c r="H18">
        <f t="shared" si="7"/>
        <v>204.76918104489496</v>
      </c>
      <c r="I18" t="str">
        <f t="shared" si="8"/>
        <v/>
      </c>
      <c r="J18">
        <f t="shared" si="0"/>
        <v>291.84957897628522</v>
      </c>
      <c r="K18">
        <f t="shared" si="9"/>
        <v>291.84957897628522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88.77</v>
      </c>
      <c r="D19" s="4"/>
      <c r="E19">
        <f t="shared" si="4"/>
        <v>373.0676903555518</v>
      </c>
      <c r="F19">
        <f t="shared" si="5"/>
        <v>272.57770002759696</v>
      </c>
      <c r="G19">
        <f t="shared" si="6"/>
        <v>358.14763011748897</v>
      </c>
      <c r="H19">
        <f t="shared" si="7"/>
        <v>246.54884923054175</v>
      </c>
      <c r="I19" t="str">
        <f t="shared" si="8"/>
        <v/>
      </c>
      <c r="J19">
        <f t="shared" si="0"/>
        <v>295.02885079705521</v>
      </c>
      <c r="K19">
        <f t="shared" si="9"/>
        <v>295.02885079705521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340.45177362825194</v>
      </c>
      <c r="F20">
        <f t="shared" si="5"/>
        <v>248.74724835448083</v>
      </c>
      <c r="G20">
        <f t="shared" si="6"/>
        <v>324.33955332055672</v>
      </c>
      <c r="H20">
        <f t="shared" si="7"/>
        <v>223.27536721351137</v>
      </c>
      <c r="I20" t="str">
        <f t="shared" si="8"/>
        <v/>
      </c>
      <c r="J20">
        <f t="shared" si="0"/>
        <v>294.47188114096946</v>
      </c>
      <c r="K20">
        <f t="shared" si="9"/>
        <v>294.47188114096946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89.32</v>
      </c>
      <c r="D21" s="4"/>
      <c r="E21">
        <f t="shared" si="4"/>
        <v>400.0073448519679</v>
      </c>
      <c r="F21">
        <f t="shared" si="5"/>
        <v>292.26085472580422</v>
      </c>
      <c r="G21">
        <f t="shared" si="6"/>
        <v>383.04285896089567</v>
      </c>
      <c r="H21">
        <f t="shared" si="7"/>
        <v>263.68672620227937</v>
      </c>
      <c r="I21" t="str">
        <f t="shared" si="8"/>
        <v/>
      </c>
      <c r="J21">
        <f t="shared" si="0"/>
        <v>297.57412852352479</v>
      </c>
      <c r="K21">
        <f t="shared" si="9"/>
        <v>297.57412852352479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365.0361946095922</v>
      </c>
      <c r="F22">
        <f t="shared" si="5"/>
        <v>266.70957825020935</v>
      </c>
      <c r="G22">
        <f t="shared" si="6"/>
        <v>346.88474620717375</v>
      </c>
      <c r="H22">
        <f t="shared" si="7"/>
        <v>238.79547929704682</v>
      </c>
      <c r="I22" t="str">
        <f t="shared" si="8"/>
        <v/>
      </c>
      <c r="J22">
        <f t="shared" si="0"/>
        <v>296.91409895316252</v>
      </c>
      <c r="K22">
        <f t="shared" si="9"/>
        <v>296.91409895316252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18+44.02</f>
        <v>62.02</v>
      </c>
      <c r="D23" s="4">
        <v>308</v>
      </c>
      <c r="E23">
        <f t="shared" si="4"/>
        <v>395.14244160007831</v>
      </c>
      <c r="F23">
        <f t="shared" si="5"/>
        <v>288.70636803736159</v>
      </c>
      <c r="G23">
        <f t="shared" si="6"/>
        <v>376.1598523330768</v>
      </c>
      <c r="H23">
        <f t="shared" si="7"/>
        <v>258.94846404268264</v>
      </c>
      <c r="I23">
        <f t="shared" si="8"/>
        <v>296.13826211218066</v>
      </c>
      <c r="J23">
        <f t="shared" si="0"/>
        <v>298.75790399467894</v>
      </c>
      <c r="K23">
        <f t="shared" si="9"/>
        <v>296.13826211218066</v>
      </c>
      <c r="L23">
        <f t="shared" si="1"/>
        <v>-11.861737887819345</v>
      </c>
      <c r="M23">
        <f t="shared" si="2"/>
        <v>3.8512135999413459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360.5966117042563</v>
      </c>
      <c r="F24">
        <f t="shared" si="5"/>
        <v>263.46584707567376</v>
      </c>
      <c r="G24">
        <f t="shared" si="6"/>
        <v>340.6514750434448</v>
      </c>
      <c r="H24">
        <f t="shared" si="7"/>
        <v>234.50449506840582</v>
      </c>
      <c r="I24" t="str">
        <f t="shared" si="8"/>
        <v/>
      </c>
      <c r="J24">
        <f t="shared" si="0"/>
        <v>297.96135200726792</v>
      </c>
      <c r="K24">
        <f t="shared" si="9"/>
        <v>297.96135200726792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329.0709948697255</v>
      </c>
      <c r="F25">
        <f t="shared" si="5"/>
        <v>240.43201072142401</v>
      </c>
      <c r="G25">
        <f t="shared" si="6"/>
        <v>308.4949835277003</v>
      </c>
      <c r="H25">
        <f t="shared" si="7"/>
        <v>212.3679644542072</v>
      </c>
      <c r="I25" t="str">
        <f t="shared" si="8"/>
        <v/>
      </c>
      <c r="J25">
        <f t="shared" si="0"/>
        <v>297.06404626721684</v>
      </c>
      <c r="K25">
        <f t="shared" si="9"/>
        <v>297.06404626721684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89.37</v>
      </c>
      <c r="D26" s="4"/>
      <c r="E26">
        <f t="shared" si="4"/>
        <v>389.67154513310624</v>
      </c>
      <c r="F26">
        <f t="shared" si="5"/>
        <v>284.70911924147919</v>
      </c>
      <c r="G26">
        <f t="shared" si="6"/>
        <v>368.74396968446626</v>
      </c>
      <c r="H26">
        <f t="shared" si="7"/>
        <v>253.8433699996371</v>
      </c>
      <c r="I26" t="str">
        <f t="shared" si="8"/>
        <v/>
      </c>
      <c r="J26">
        <f t="shared" si="0"/>
        <v>299.86574924184202</v>
      </c>
      <c r="K26">
        <f t="shared" si="9"/>
        <v>299.86574924184202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355.60401531044351</v>
      </c>
      <c r="F27">
        <f t="shared" si="5"/>
        <v>259.81806283337022</v>
      </c>
      <c r="G27">
        <f t="shared" si="6"/>
        <v>333.93562977891247</v>
      </c>
      <c r="H27">
        <f t="shared" si="7"/>
        <v>229.88130680093732</v>
      </c>
      <c r="I27" t="str">
        <f t="shared" si="8"/>
        <v/>
      </c>
      <c r="J27">
        <f t="shared" si="0"/>
        <v>298.93675603243298</v>
      </c>
      <c r="K27">
        <f t="shared" si="9"/>
        <v>298.93675603243298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324.51488255760421</v>
      </c>
      <c r="F28">
        <f t="shared" si="5"/>
        <v>237.10313865018716</v>
      </c>
      <c r="G28">
        <f t="shared" si="6"/>
        <v>302.41309418906684</v>
      </c>
      <c r="H28">
        <f t="shared" si="7"/>
        <v>208.18119148269352</v>
      </c>
      <c r="I28" t="str">
        <f t="shared" si="8"/>
        <v/>
      </c>
      <c r="J28">
        <f t="shared" si="0"/>
        <v>297.92194716749361</v>
      </c>
      <c r="K28">
        <f t="shared" si="9"/>
        <v>297.92194716749361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296.14375672738049</v>
      </c>
      <c r="F29">
        <f t="shared" si="5"/>
        <v>216.37409556788305</v>
      </c>
      <c r="G29">
        <f t="shared" si="6"/>
        <v>273.86619270771979</v>
      </c>
      <c r="H29">
        <f t="shared" si="7"/>
        <v>188.52950285637229</v>
      </c>
      <c r="I29" t="str">
        <f t="shared" si="8"/>
        <v/>
      </c>
      <c r="J29">
        <f t="shared" si="0"/>
        <v>296.84459271151076</v>
      </c>
      <c r="K29">
        <f t="shared" si="9"/>
        <v>296.84459271151076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18+40.35</f>
        <v>58.35</v>
      </c>
      <c r="D30" s="4">
        <v>288</v>
      </c>
      <c r="E30">
        <f t="shared" si="4"/>
        <v>328.6030126119507</v>
      </c>
      <c r="F30">
        <f t="shared" si="5"/>
        <v>240.09008476327844</v>
      </c>
      <c r="G30">
        <f t="shared" si="6"/>
        <v>306.36403427766487</v>
      </c>
      <c r="H30">
        <f t="shared" si="7"/>
        <v>210.90101886757139</v>
      </c>
      <c r="I30">
        <f t="shared" si="8"/>
        <v>295.72443990661043</v>
      </c>
      <c r="J30">
        <f t="shared" si="0"/>
        <v>298.18906589570707</v>
      </c>
      <c r="K30">
        <f t="shared" si="9"/>
        <v>295.72443990661043</v>
      </c>
      <c r="L30">
        <f t="shared" si="1"/>
        <v>7.7244399066104279</v>
      </c>
      <c r="M30">
        <f t="shared" si="2"/>
        <v>2.6820971897952872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299.87447681868281</v>
      </c>
      <c r="F31">
        <f t="shared" si="5"/>
        <v>219.09990412279907</v>
      </c>
      <c r="G31">
        <f t="shared" si="6"/>
        <v>277.44417573977779</v>
      </c>
      <c r="H31">
        <f t="shared" si="7"/>
        <v>190.99258658201614</v>
      </c>
      <c r="I31" t="str">
        <f t="shared" si="8"/>
        <v/>
      </c>
      <c r="J31">
        <f t="shared" si="0"/>
        <v>297.10731754078296</v>
      </c>
      <c r="K31">
        <f t="shared" si="9"/>
        <v>297.10731754078296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273.65756976023641</v>
      </c>
      <c r="F32">
        <f t="shared" si="5"/>
        <v>199.94481668808189</v>
      </c>
      <c r="G32">
        <f t="shared" si="6"/>
        <v>251.25426629602421</v>
      </c>
      <c r="H32">
        <f t="shared" si="7"/>
        <v>172.96345141032361</v>
      </c>
      <c r="I32" t="str">
        <f t="shared" si="8"/>
        <v/>
      </c>
      <c r="J32">
        <f t="shared" si="0"/>
        <v>295.9813652777583</v>
      </c>
      <c r="K32">
        <f t="shared" si="9"/>
        <v>295.9813652777583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82.02</v>
      </c>
      <c r="D33" s="4"/>
      <c r="E33">
        <f t="shared" si="4"/>
        <v>331.75270910401451</v>
      </c>
      <c r="F33">
        <f t="shared" si="5"/>
        <v>242.39137497893213</v>
      </c>
      <c r="G33">
        <f t="shared" si="6"/>
        <v>309.55660682775886</v>
      </c>
      <c r="H33">
        <f t="shared" si="7"/>
        <v>213.09878599520107</v>
      </c>
      <c r="I33" t="str">
        <f t="shared" si="8"/>
        <v/>
      </c>
      <c r="J33">
        <f t="shared" si="0"/>
        <v>298.29258898373109</v>
      </c>
      <c r="K33">
        <f t="shared" si="9"/>
        <v>298.29258898373109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302.74880709395228</v>
      </c>
      <c r="F34">
        <f t="shared" si="5"/>
        <v>221.20000111808147</v>
      </c>
      <c r="G34">
        <f t="shared" si="6"/>
        <v>280.3353788855344</v>
      </c>
      <c r="H34">
        <f t="shared" si="7"/>
        <v>192.98289099431722</v>
      </c>
      <c r="I34" t="str">
        <f t="shared" si="8"/>
        <v/>
      </c>
      <c r="J34">
        <f t="shared" si="0"/>
        <v>297.2171101237642</v>
      </c>
      <c r="K34">
        <f t="shared" si="9"/>
        <v>297.2171101237642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75.78</v>
      </c>
      <c r="D35" s="4"/>
      <c r="E35">
        <f t="shared" si="4"/>
        <v>352.06060806000517</v>
      </c>
      <c r="F35">
        <f t="shared" si="5"/>
        <v>257.22911229287956</v>
      </c>
      <c r="G35">
        <f t="shared" si="6"/>
        <v>329.65254841769024</v>
      </c>
      <c r="H35">
        <f t="shared" si="7"/>
        <v>226.93283334482729</v>
      </c>
      <c r="I35" t="str">
        <f t="shared" si="8"/>
        <v/>
      </c>
      <c r="J35">
        <f t="shared" si="0"/>
        <v>299.2962789480523</v>
      </c>
      <c r="K35">
        <f t="shared" si="9"/>
        <v>299.2962789480523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321.28126218713146</v>
      </c>
      <c r="F36">
        <f t="shared" si="5"/>
        <v>234.74053039937397</v>
      </c>
      <c r="G36">
        <f t="shared" si="6"/>
        <v>298.53432303796717</v>
      </c>
      <c r="H36">
        <f t="shared" si="7"/>
        <v>205.51104519855215</v>
      </c>
      <c r="I36" t="str">
        <f t="shared" si="8"/>
        <v/>
      </c>
      <c r="J36">
        <f t="shared" si="0"/>
        <v>298.22948520082178</v>
      </c>
      <c r="K36">
        <f t="shared" si="9"/>
        <v>298.22948520082178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15+92.5</f>
        <v>107.5</v>
      </c>
      <c r="D37" s="4">
        <v>297</v>
      </c>
      <c r="E37">
        <f t="shared" si="4"/>
        <v>400.69283972537824</v>
      </c>
      <c r="F37">
        <f t="shared" si="5"/>
        <v>292.76170382318065</v>
      </c>
      <c r="G37">
        <f t="shared" si="6"/>
        <v>377.85356607895324</v>
      </c>
      <c r="H37">
        <f t="shared" si="7"/>
        <v>260.11441668303604</v>
      </c>
      <c r="I37">
        <f t="shared" si="8"/>
        <v>297.10663086203158</v>
      </c>
      <c r="J37">
        <f t="shared" si="0"/>
        <v>301.64728714014456</v>
      </c>
      <c r="K37">
        <f t="shared" si="9"/>
        <v>297.10663086203158</v>
      </c>
      <c r="L37">
        <f t="shared" si="1"/>
        <v>0.10663086203157945</v>
      </c>
      <c r="M37">
        <f t="shared" si="2"/>
        <v>3.5902647148679953E-2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365.66175922292871</v>
      </c>
      <c r="F38">
        <f t="shared" si="5"/>
        <v>267.16663997903237</v>
      </c>
      <c r="G38">
        <f t="shared" si="6"/>
        <v>342.18530722211995</v>
      </c>
      <c r="H38">
        <f t="shared" si="7"/>
        <v>235.56038522867598</v>
      </c>
      <c r="I38" t="str">
        <f t="shared" si="8"/>
        <v/>
      </c>
      <c r="J38">
        <f t="shared" si="0"/>
        <v>300.60625475035647</v>
      </c>
      <c r="K38">
        <f t="shared" si="9"/>
        <v>300.60625475035647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333.69331543245579</v>
      </c>
      <c r="F39">
        <f t="shared" si="5"/>
        <v>243.80925710418771</v>
      </c>
      <c r="G39">
        <f t="shared" si="6"/>
        <v>309.88402648615011</v>
      </c>
      <c r="H39">
        <f t="shared" si="7"/>
        <v>213.3241817069229</v>
      </c>
      <c r="I39" t="str">
        <f t="shared" si="8"/>
        <v/>
      </c>
      <c r="J39">
        <f t="shared" si="0"/>
        <v>299.48507539726484</v>
      </c>
      <c r="K39">
        <f t="shared" si="9"/>
        <v>299.48507539726484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84.38</v>
      </c>
      <c r="D40" s="4"/>
      <c r="E40">
        <f t="shared" si="4"/>
        <v>388.89975344902894</v>
      </c>
      <c r="F40">
        <f t="shared" si="5"/>
        <v>284.14521835275383</v>
      </c>
      <c r="G40">
        <f t="shared" si="6"/>
        <v>365.01189109675897</v>
      </c>
      <c r="H40">
        <f t="shared" si="7"/>
        <v>251.27420688459617</v>
      </c>
      <c r="I40" t="str">
        <f t="shared" si="8"/>
        <v/>
      </c>
      <c r="J40">
        <f t="shared" si="0"/>
        <v>301.87101146815758</v>
      </c>
      <c r="K40">
        <f t="shared" si="9"/>
        <v>301.87101146815758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354.89969849473312</v>
      </c>
      <c r="F41">
        <f t="shared" si="5"/>
        <v>259.30346169614995</v>
      </c>
      <c r="G41">
        <f t="shared" si="6"/>
        <v>330.55584836950567</v>
      </c>
      <c r="H41">
        <f t="shared" si="7"/>
        <v>227.55466508375864</v>
      </c>
      <c r="I41" t="str">
        <f t="shared" si="8"/>
        <v/>
      </c>
      <c r="J41">
        <f t="shared" si="0"/>
        <v>300.74879661239129</v>
      </c>
      <c r="K41">
        <f t="shared" si="9"/>
        <v>300.74879661239129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81.77</v>
      </c>
      <c r="D42" s="4"/>
      <c r="E42">
        <f t="shared" si="4"/>
        <v>405.6421415341822</v>
      </c>
      <c r="F42">
        <f t="shared" si="5"/>
        <v>296.37785536527878</v>
      </c>
      <c r="G42">
        <f t="shared" si="6"/>
        <v>381.12235414650803</v>
      </c>
      <c r="H42">
        <f t="shared" si="7"/>
        <v>262.36465057728174</v>
      </c>
      <c r="I42" t="str">
        <f t="shared" si="8"/>
        <v/>
      </c>
      <c r="J42">
        <f t="shared" si="0"/>
        <v>303.01320478799698</v>
      </c>
      <c r="K42">
        <f t="shared" si="9"/>
        <v>303.01320478799698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370.17836203413151</v>
      </c>
      <c r="F43">
        <f t="shared" si="5"/>
        <v>270.46664487906145</v>
      </c>
      <c r="G43">
        <f t="shared" si="6"/>
        <v>345.14553136595276</v>
      </c>
      <c r="H43">
        <f t="shared" si="7"/>
        <v>237.59820370003379</v>
      </c>
      <c r="I43" t="str">
        <f t="shared" si="8"/>
        <v/>
      </c>
      <c r="J43">
        <f t="shared" si="0"/>
        <v>301.86844117902774</v>
      </c>
      <c r="K43">
        <f t="shared" si="9"/>
        <v>301.86844117902774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15+88.78</f>
        <v>103.78</v>
      </c>
      <c r="D44" s="4">
        <v>296</v>
      </c>
      <c r="E44">
        <f t="shared" si="4"/>
        <v>441.5950485055688</v>
      </c>
      <c r="F44">
        <f t="shared" si="5"/>
        <v>322.64644132142757</v>
      </c>
      <c r="G44">
        <f t="shared" si="6"/>
        <v>416.34481422785461</v>
      </c>
      <c r="H44">
        <f t="shared" si="7"/>
        <v>286.61179412888345</v>
      </c>
      <c r="I44">
        <f t="shared" si="8"/>
        <v>300.65111874098534</v>
      </c>
      <c r="J44">
        <f t="shared" si="0"/>
        <v>305.03464719254413</v>
      </c>
      <c r="K44">
        <f t="shared" si="9"/>
        <v>300.65111874098534</v>
      </c>
      <c r="L44">
        <f t="shared" si="1"/>
        <v>4.6511187409853392</v>
      </c>
      <c r="M44">
        <f t="shared" si="2"/>
        <v>1.5713238989815335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402.98804044352306</v>
      </c>
      <c r="F45">
        <f t="shared" si="5"/>
        <v>294.43866633970777</v>
      </c>
      <c r="G45">
        <f t="shared" si="6"/>
        <v>377.04309541206266</v>
      </c>
      <c r="H45">
        <f t="shared" si="7"/>
        <v>259.55648862920123</v>
      </c>
      <c r="I45" t="str">
        <f t="shared" si="8"/>
        <v/>
      </c>
      <c r="J45">
        <f t="shared" si="0"/>
        <v>303.88217771050654</v>
      </c>
      <c r="K45">
        <f t="shared" si="9"/>
        <v>303.88217771050654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367.75629910275728</v>
      </c>
      <c r="F46">
        <f t="shared" si="5"/>
        <v>268.69699191735123</v>
      </c>
      <c r="G46">
        <f t="shared" si="6"/>
        <v>341.45134258861822</v>
      </c>
      <c r="H46">
        <f t="shared" si="7"/>
        <v>235.05512393263891</v>
      </c>
      <c r="I46" t="str">
        <f t="shared" si="8"/>
        <v/>
      </c>
      <c r="J46">
        <f t="shared" si="0"/>
        <v>302.64186798471223</v>
      </c>
      <c r="K46">
        <f t="shared" si="9"/>
        <v>302.64186798471223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81.98</v>
      </c>
      <c r="D47" s="4"/>
      <c r="E47">
        <f t="shared" si="4"/>
        <v>417.58473750265205</v>
      </c>
      <c r="F47">
        <f t="shared" si="5"/>
        <v>305.10357840589353</v>
      </c>
      <c r="G47">
        <f t="shared" si="6"/>
        <v>391.19934594280841</v>
      </c>
      <c r="H47">
        <f t="shared" si="7"/>
        <v>269.30165231108759</v>
      </c>
      <c r="I47" t="str">
        <f t="shared" si="8"/>
        <v/>
      </c>
      <c r="J47">
        <f t="shared" si="0"/>
        <v>304.80192609480599</v>
      </c>
      <c r="K47">
        <f t="shared" si="9"/>
        <v>304.80192609480599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381.07686137969586</v>
      </c>
      <c r="F48">
        <f t="shared" si="5"/>
        <v>278.4295104987965</v>
      </c>
      <c r="G48">
        <f t="shared" si="6"/>
        <v>354.27128494682887</v>
      </c>
      <c r="H48">
        <f t="shared" si="7"/>
        <v>243.88037299147493</v>
      </c>
      <c r="I48" t="str">
        <f t="shared" si="8"/>
        <v/>
      </c>
      <c r="J48">
        <f t="shared" si="0"/>
        <v>303.54913750732157</v>
      </c>
      <c r="K48">
        <f t="shared" si="9"/>
        <v>303.54913750732157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79.08</v>
      </c>
      <c r="D49" s="4"/>
      <c r="E49">
        <f t="shared" si="4"/>
        <v>426.84073270177322</v>
      </c>
      <c r="F49">
        <f t="shared" si="5"/>
        <v>311.86636689727533</v>
      </c>
      <c r="G49">
        <f t="shared" si="6"/>
        <v>399.90912366685279</v>
      </c>
      <c r="H49">
        <f t="shared" si="7"/>
        <v>275.2974637986926</v>
      </c>
      <c r="I49" t="str">
        <f t="shared" si="8"/>
        <v/>
      </c>
      <c r="J49">
        <f t="shared" si="0"/>
        <v>305.56890309858278</v>
      </c>
      <c r="K49">
        <f t="shared" si="9"/>
        <v>305.56890309858278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389.52363944088933</v>
      </c>
      <c r="F50">
        <f t="shared" si="5"/>
        <v>284.60105361572892</v>
      </c>
      <c r="G50">
        <f t="shared" si="6"/>
        <v>362.15888541932452</v>
      </c>
      <c r="H50">
        <f t="shared" si="7"/>
        <v>249.31019761169125</v>
      </c>
      <c r="I50" t="str">
        <f t="shared" si="8"/>
        <v/>
      </c>
      <c r="J50">
        <f t="shared" si="0"/>
        <v>304.29085600403766</v>
      </c>
      <c r="K50">
        <f t="shared" si="9"/>
        <v>304.29085600403766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19+93.12</f>
        <v>112.12</v>
      </c>
      <c r="D51" s="4">
        <v>302</v>
      </c>
      <c r="E51">
        <f t="shared" si="4"/>
        <v>467.58904046124934</v>
      </c>
      <c r="F51">
        <f t="shared" si="5"/>
        <v>341.63865835062819</v>
      </c>
      <c r="G51">
        <f t="shared" si="6"/>
        <v>440.09215798814938</v>
      </c>
      <c r="H51">
        <f t="shared" si="7"/>
        <v>302.9594669431977</v>
      </c>
      <c r="I51">
        <f t="shared" si="8"/>
        <v>302.94339250601627</v>
      </c>
      <c r="J51">
        <f t="shared" si="0"/>
        <v>307.67919140743055</v>
      </c>
      <c r="K51">
        <f t="shared" si="9"/>
        <v>302.94339250601627</v>
      </c>
      <c r="L51">
        <f t="shared" si="1"/>
        <v>0.94339250601626645</v>
      </c>
      <c r="M51">
        <f t="shared" si="2"/>
        <v>0.3123816245086975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426.70947463300155</v>
      </c>
      <c r="F52">
        <f t="shared" si="5"/>
        <v>311.77046466982233</v>
      </c>
      <c r="G52">
        <f t="shared" si="6"/>
        <v>398.54876017169556</v>
      </c>
      <c r="H52">
        <f t="shared" si="7"/>
        <v>274.36098949016167</v>
      </c>
      <c r="I52" t="str">
        <f t="shared" si="8"/>
        <v/>
      </c>
      <c r="J52">
        <f t="shared" si="0"/>
        <v>306.40947517966066</v>
      </c>
      <c r="K52">
        <f t="shared" si="9"/>
        <v>306.40947517966066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389.40385677551365</v>
      </c>
      <c r="F53">
        <f t="shared" si="5"/>
        <v>284.51353576233305</v>
      </c>
      <c r="G53">
        <f t="shared" si="6"/>
        <v>360.92693621383023</v>
      </c>
      <c r="H53">
        <f t="shared" si="7"/>
        <v>248.46212370757118</v>
      </c>
      <c r="I53" t="str">
        <f t="shared" si="8"/>
        <v/>
      </c>
      <c r="J53">
        <f t="shared" si="0"/>
        <v>305.05141205476184</v>
      </c>
      <c r="K53">
        <f t="shared" si="9"/>
        <v>305.05141205476184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81.78</v>
      </c>
      <c r="D54" s="4"/>
      <c r="E54">
        <f t="shared" si="4"/>
        <v>437.1397299475509</v>
      </c>
      <c r="F54">
        <f t="shared" si="5"/>
        <v>319.39121306974653</v>
      </c>
      <c r="G54">
        <f t="shared" si="6"/>
        <v>408.63650114325401</v>
      </c>
      <c r="H54">
        <f t="shared" si="7"/>
        <v>281.3053909568352</v>
      </c>
      <c r="I54" t="str">
        <f t="shared" si="8"/>
        <v/>
      </c>
      <c r="J54">
        <f t="shared" si="0"/>
        <v>307.08582211291133</v>
      </c>
      <c r="K54">
        <f t="shared" si="9"/>
        <v>307.08582211291133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398.92223376991257</v>
      </c>
      <c r="F55">
        <f t="shared" si="5"/>
        <v>291.46803055295982</v>
      </c>
      <c r="G55">
        <f t="shared" si="6"/>
        <v>370.06242427961871</v>
      </c>
      <c r="H55">
        <f t="shared" si="7"/>
        <v>254.75099421898744</v>
      </c>
      <c r="I55" t="str">
        <f t="shared" si="8"/>
        <v/>
      </c>
      <c r="J55">
        <f t="shared" si="0"/>
        <v>305.71703633397237</v>
      </c>
      <c r="K55">
        <f t="shared" si="9"/>
        <v>305.71703633397237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83.75</v>
      </c>
      <c r="D56" s="4"/>
      <c r="E56">
        <f t="shared" si="4"/>
        <v>447.79595074227331</v>
      </c>
      <c r="F56">
        <f t="shared" si="5"/>
        <v>327.17706059903378</v>
      </c>
      <c r="G56">
        <f t="shared" si="6"/>
        <v>418.87962616058587</v>
      </c>
      <c r="H56">
        <f t="shared" si="7"/>
        <v>288.35675880958149</v>
      </c>
      <c r="I56" t="str">
        <f t="shared" si="8"/>
        <v/>
      </c>
      <c r="J56">
        <f t="shared" si="0"/>
        <v>307.82030178945229</v>
      </c>
      <c r="K56">
        <f t="shared" si="9"/>
        <v>307.82030178945229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408.64682092534247</v>
      </c>
      <c r="F57">
        <f t="shared" si="5"/>
        <v>298.5731904718441</v>
      </c>
      <c r="G57">
        <f t="shared" si="6"/>
        <v>379.33862859692272</v>
      </c>
      <c r="H57">
        <f t="shared" si="7"/>
        <v>261.13673380606338</v>
      </c>
      <c r="I57" t="str">
        <f t="shared" si="8"/>
        <v/>
      </c>
      <c r="J57">
        <f t="shared" si="0"/>
        <v>306.43645666578072</v>
      </c>
      <c r="K57">
        <f t="shared" si="9"/>
        <v>306.43645666578072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19+93.82</f>
        <v>112.82</v>
      </c>
      <c r="D58" s="4">
        <v>299</v>
      </c>
      <c r="E58">
        <f t="shared" si="4"/>
        <v>485.74035351275529</v>
      </c>
      <c r="F58">
        <f t="shared" si="5"/>
        <v>354.90071049817561</v>
      </c>
      <c r="G58">
        <f t="shared" si="6"/>
        <v>456.35018423156242</v>
      </c>
      <c r="H58">
        <f t="shared" si="7"/>
        <v>314.15149314691291</v>
      </c>
      <c r="I58">
        <f t="shared" si="8"/>
        <v>304.98385138571194</v>
      </c>
      <c r="J58">
        <f t="shared" si="0"/>
        <v>309.7492173512627</v>
      </c>
      <c r="K58">
        <f t="shared" si="9"/>
        <v>304.98385138571194</v>
      </c>
      <c r="L58">
        <f t="shared" si="1"/>
        <v>5.9838513857119437</v>
      </c>
      <c r="M58">
        <f t="shared" si="2"/>
        <v>2.0012880888668709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443.27388608384933</v>
      </c>
      <c r="F59">
        <f t="shared" si="5"/>
        <v>323.87306506193823</v>
      </c>
      <c r="G59">
        <f t="shared" si="6"/>
        <v>413.27207683285184</v>
      </c>
      <c r="H59">
        <f t="shared" si="7"/>
        <v>284.49652152893054</v>
      </c>
      <c r="I59" t="str">
        <f t="shared" si="8"/>
        <v/>
      </c>
      <c r="J59">
        <f t="shared" si="0"/>
        <v>308.37654353300763</v>
      </c>
      <c r="K59">
        <f t="shared" si="9"/>
        <v>308.37654353300763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404.52010351393972</v>
      </c>
      <c r="F60">
        <f t="shared" si="5"/>
        <v>295.55805094155681</v>
      </c>
      <c r="G60">
        <f t="shared" si="6"/>
        <v>374.26041533725765</v>
      </c>
      <c r="H60">
        <f t="shared" si="7"/>
        <v>257.64089150520277</v>
      </c>
      <c r="I60" t="str">
        <f t="shared" si="8"/>
        <v/>
      </c>
      <c r="J60">
        <f t="shared" si="0"/>
        <v>306.91715943635398</v>
      </c>
      <c r="K60">
        <f t="shared" si="9"/>
        <v>306.91715943635398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369.15441961310381</v>
      </c>
      <c r="F61">
        <f t="shared" si="5"/>
        <v>269.71851289845915</v>
      </c>
      <c r="G61">
        <f t="shared" si="6"/>
        <v>338.93133928104305</v>
      </c>
      <c r="H61">
        <f t="shared" si="7"/>
        <v>233.32035351035245</v>
      </c>
      <c r="I61" t="str">
        <f t="shared" si="8"/>
        <v/>
      </c>
      <c r="J61">
        <f t="shared" si="0"/>
        <v>305.39815938810671</v>
      </c>
      <c r="K61">
        <f t="shared" si="9"/>
        <v>305.39815938810671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336.88062555138623</v>
      </c>
      <c r="F62">
        <f t="shared" si="5"/>
        <v>246.13802929205727</v>
      </c>
      <c r="G62">
        <f t="shared" si="6"/>
        <v>306.93722349269717</v>
      </c>
      <c r="H62">
        <f t="shared" si="7"/>
        <v>211.2956023562607</v>
      </c>
      <c r="I62" t="str">
        <f t="shared" si="8"/>
        <v/>
      </c>
      <c r="J62">
        <f t="shared" si="0"/>
        <v>303.84242693579654</v>
      </c>
      <c r="K62">
        <f t="shared" si="9"/>
        <v>303.84242693579654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307.42840893205664</v>
      </c>
      <c r="F63">
        <f t="shared" si="5"/>
        <v>224.61909941860634</v>
      </c>
      <c r="G63">
        <f t="shared" si="6"/>
        <v>277.96325758854152</v>
      </c>
      <c r="H63">
        <f t="shared" si="7"/>
        <v>191.34992255664531</v>
      </c>
      <c r="I63" t="str">
        <f t="shared" si="8"/>
        <v/>
      </c>
      <c r="J63">
        <f t="shared" si="0"/>
        <v>302.269176861961</v>
      </c>
      <c r="K63">
        <f t="shared" si="9"/>
        <v>302.269176861961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280.55108976303944</v>
      </c>
      <c r="F64">
        <f t="shared" si="5"/>
        <v>204.98148932426619</v>
      </c>
      <c r="G64">
        <f t="shared" si="6"/>
        <v>251.72434835383265</v>
      </c>
      <c r="H64">
        <f t="shared" si="7"/>
        <v>173.28705592603291</v>
      </c>
      <c r="I64" t="str">
        <f t="shared" si="8"/>
        <v/>
      </c>
      <c r="J64">
        <f t="shared" si="0"/>
        <v>300.69443339823329</v>
      </c>
      <c r="K64">
        <f t="shared" si="9"/>
        <v>300.69443339823329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19</v>
      </c>
      <c r="D65" s="4">
        <v>307</v>
      </c>
      <c r="E65">
        <f t="shared" si="4"/>
        <v>275.02355436391736</v>
      </c>
      <c r="F65">
        <f t="shared" si="5"/>
        <v>200.94285793145411</v>
      </c>
      <c r="G65">
        <f t="shared" si="6"/>
        <v>246.9623145299251</v>
      </c>
      <c r="H65">
        <f t="shared" si="7"/>
        <v>170.00887156698471</v>
      </c>
      <c r="I65">
        <f t="shared" si="8"/>
        <v>299.13145176647731</v>
      </c>
      <c r="J65">
        <f t="shared" si="0"/>
        <v>299.93398636446943</v>
      </c>
      <c r="K65">
        <f t="shared" si="9"/>
        <v>299.13145176647731</v>
      </c>
      <c r="L65">
        <f t="shared" si="1"/>
        <v>-7.868548233522688</v>
      </c>
      <c r="M65">
        <f t="shared" si="2"/>
        <v>2.5630450272060874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250.97927076854472</v>
      </c>
      <c r="F66">
        <f t="shared" si="5"/>
        <v>183.37517332442818</v>
      </c>
      <c r="G66">
        <f t="shared" si="6"/>
        <v>223.64980261176194</v>
      </c>
      <c r="H66">
        <f t="shared" si="7"/>
        <v>153.9605370178746</v>
      </c>
      <c r="I66" t="str">
        <f t="shared" si="8"/>
        <v/>
      </c>
      <c r="J66">
        <f t="shared" si="0"/>
        <v>298.41463630655358</v>
      </c>
      <c r="K66">
        <f t="shared" si="9"/>
        <v>298.41463630655358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229.03708920931155</v>
      </c>
      <c r="F67">
        <f t="shared" si="5"/>
        <v>167.34336585993401</v>
      </c>
      <c r="G67">
        <f t="shared" si="6"/>
        <v>202.53792285469981</v>
      </c>
      <c r="H67">
        <f t="shared" si="7"/>
        <v>139.42711777539708</v>
      </c>
      <c r="I67" t="str">
        <f t="shared" si="8"/>
        <v/>
      </c>
      <c r="J67">
        <f t="shared" ref="J67:J130" si="10">$O$2+F67-H67</f>
        <v>296.91624808453696</v>
      </c>
      <c r="K67">
        <f t="shared" si="9"/>
        <v>296.91624808453696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209.01323074546406</v>
      </c>
      <c r="F68">
        <f t="shared" ref="F68:F131" si="15">E68*$O$3</f>
        <v>152.71315952780196</v>
      </c>
      <c r="G68">
        <f t="shared" ref="G68:G131" si="16">(G67*EXP(-1/$O$6)+C68)</f>
        <v>183.41894209272584</v>
      </c>
      <c r="H68">
        <f t="shared" ref="H68:H131" si="17">G68*$O$4</f>
        <v>126.26561031608701</v>
      </c>
      <c r="I68" t="str">
        <f t="shared" ref="I68:I131" si="18">IF(ISBLANK(D68),"",($O$2+((E67*EXP(-1/$O$5))*$O$3)-((G67*EXP(-1/$O$6))*$O$4)))</f>
        <v/>
      </c>
      <c r="J68">
        <f t="shared" si="10"/>
        <v>295.44754921171494</v>
      </c>
      <c r="K68">
        <f t="shared" ref="K68:K131" si="19">IF(I68="",J68,I68)</f>
        <v>295.44754921171494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190.73998354359333</v>
      </c>
      <c r="F69">
        <f t="shared" si="15"/>
        <v>139.36201756861857</v>
      </c>
      <c r="G69">
        <f t="shared" si="16"/>
        <v>166.10473655617454</v>
      </c>
      <c r="H69">
        <f t="shared" si="17"/>
        <v>114.34651022605588</v>
      </c>
      <c r="I69" t="str">
        <f t="shared" si="18"/>
        <v/>
      </c>
      <c r="J69">
        <f t="shared" si="10"/>
        <v>294.01550734256267</v>
      </c>
      <c r="K69">
        <f t="shared" si="19"/>
        <v>294.01550734256267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174.06429819036612</v>
      </c>
      <c r="F70">
        <f t="shared" si="15"/>
        <v>127.17811615481735</v>
      </c>
      <c r="G70">
        <f t="shared" si="16"/>
        <v>150.42494080272184</v>
      </c>
      <c r="H70">
        <f t="shared" si="17"/>
        <v>103.55253792498125</v>
      </c>
      <c r="I70" t="str">
        <f t="shared" si="18"/>
        <v/>
      </c>
      <c r="J70">
        <f t="shared" si="10"/>
        <v>292.62557822983609</v>
      </c>
      <c r="K70">
        <f t="shared" si="19"/>
        <v>292.62557822983609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158.84650581182441</v>
      </c>
      <c r="F71">
        <f t="shared" si="15"/>
        <v>116.05940779900365</v>
      </c>
      <c r="G71">
        <f t="shared" si="16"/>
        <v>136.22527138381739</v>
      </c>
      <c r="H71">
        <f t="shared" si="17"/>
        <v>93.777484677982116</v>
      </c>
      <c r="I71" t="str">
        <f t="shared" si="18"/>
        <v/>
      </c>
      <c r="J71">
        <f t="shared" si="10"/>
        <v>291.28192312102158</v>
      </c>
      <c r="K71">
        <f t="shared" si="19"/>
        <v>291.28192312102158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290</v>
      </c>
      <c r="E72">
        <f t="shared" si="14"/>
        <v>161.95914826273369</v>
      </c>
      <c r="F72">
        <f t="shared" si="15"/>
        <v>118.33362489743024</v>
      </c>
      <c r="G72">
        <f t="shared" si="16"/>
        <v>140.36600875204675</v>
      </c>
      <c r="H72">
        <f t="shared" si="17"/>
        <v>96.627968521105544</v>
      </c>
      <c r="I72">
        <f t="shared" si="18"/>
        <v>289.98759910443709</v>
      </c>
      <c r="J72">
        <f t="shared" si="10"/>
        <v>290.70565637632467</v>
      </c>
      <c r="K72">
        <f t="shared" si="19"/>
        <v>289.98759910443709</v>
      </c>
      <c r="L72">
        <f t="shared" si="11"/>
        <v>-1.2400895562905134E-2</v>
      </c>
      <c r="M72">
        <f t="shared" si="12"/>
        <v>4.2761708837603905E-3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147.79966399346529</v>
      </c>
      <c r="F73">
        <f t="shared" si="15"/>
        <v>107.98815742471565</v>
      </c>
      <c r="G73">
        <f t="shared" si="16"/>
        <v>127.11587276200454</v>
      </c>
      <c r="H73">
        <f t="shared" si="17"/>
        <v>87.506574141303489</v>
      </c>
      <c r="I73" t="str">
        <f t="shared" si="18"/>
        <v/>
      </c>
      <c r="J73">
        <f t="shared" si="10"/>
        <v>289.48158328341219</v>
      </c>
      <c r="K73">
        <f t="shared" si="19"/>
        <v>289.48158328341219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134.87809062285399</v>
      </c>
      <c r="F74">
        <f t="shared" si="15"/>
        <v>98.547155587375343</v>
      </c>
      <c r="G74">
        <f t="shared" si="16"/>
        <v>115.11651041235804</v>
      </c>
      <c r="H74">
        <f t="shared" si="17"/>
        <v>79.246212407693434</v>
      </c>
      <c r="I74" t="str">
        <f t="shared" si="18"/>
        <v/>
      </c>
      <c r="J74">
        <f t="shared" si="10"/>
        <v>288.30094317968189</v>
      </c>
      <c r="K74">
        <f t="shared" si="19"/>
        <v>288.30094317968189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123.0862022180994</v>
      </c>
      <c r="F75">
        <f t="shared" si="15"/>
        <v>89.931545328318066</v>
      </c>
      <c r="G75">
        <f t="shared" si="16"/>
        <v>104.24985237154078</v>
      </c>
      <c r="H75">
        <f t="shared" si="17"/>
        <v>71.765604385614878</v>
      </c>
      <c r="I75" t="str">
        <f t="shared" si="18"/>
        <v/>
      </c>
      <c r="J75">
        <f t="shared" si="10"/>
        <v>287.16594094270317</v>
      </c>
      <c r="K75">
        <f t="shared" si="19"/>
        <v>287.16594094270317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112.32523463605273</v>
      </c>
      <c r="F76">
        <f t="shared" si="15"/>
        <v>82.069165740339457</v>
      </c>
      <c r="G76">
        <f t="shared" si="16"/>
        <v>94.408974703608962</v>
      </c>
      <c r="H76">
        <f t="shared" si="17"/>
        <v>64.991143631396838</v>
      </c>
      <c r="I76" t="str">
        <f t="shared" si="18"/>
        <v/>
      </c>
      <c r="J76">
        <f t="shared" si="10"/>
        <v>286.07802210894266</v>
      </c>
      <c r="K76">
        <f t="shared" si="19"/>
        <v>286.07802210894266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102.50505831423743</v>
      </c>
      <c r="F77">
        <f t="shared" si="15"/>
        <v>74.894164675211584</v>
      </c>
      <c r="G77">
        <f t="shared" si="16"/>
        <v>85.497046775865329</v>
      </c>
      <c r="H77">
        <f t="shared" si="17"/>
        <v>58.856171931905415</v>
      </c>
      <c r="I77" t="str">
        <f t="shared" si="18"/>
        <v/>
      </c>
      <c r="J77">
        <f t="shared" si="10"/>
        <v>285.03799274330618</v>
      </c>
      <c r="K77">
        <f t="shared" si="19"/>
        <v>285.03799274330618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93.543423381665662</v>
      </c>
      <c r="F78">
        <f t="shared" si="15"/>
        <v>68.346447192415553</v>
      </c>
      <c r="G78">
        <f t="shared" si="16"/>
        <v>77.426378480891131</v>
      </c>
      <c r="H78">
        <f t="shared" si="17"/>
        <v>53.300323412135633</v>
      </c>
      <c r="I78" t="str">
        <f t="shared" si="18"/>
        <v/>
      </c>
      <c r="J78">
        <f t="shared" si="10"/>
        <v>284.04612378027991</v>
      </c>
      <c r="K78">
        <f t="shared" si="19"/>
        <v>284.04612378027991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18</v>
      </c>
      <c r="D79" s="4">
        <v>294</v>
      </c>
      <c r="E79">
        <f t="shared" si="14"/>
        <v>103.36527076680051</v>
      </c>
      <c r="F79">
        <f t="shared" si="15"/>
        <v>75.522669201109494</v>
      </c>
      <c r="G79">
        <f t="shared" si="16"/>
        <v>88.117557397999676</v>
      </c>
      <c r="H79">
        <f t="shared" si="17"/>
        <v>60.660131595331606</v>
      </c>
      <c r="I79">
        <f t="shared" si="18"/>
        <v>283.10224167083805</v>
      </c>
      <c r="J79">
        <f t="shared" si="10"/>
        <v>283.86253760577785</v>
      </c>
      <c r="K79">
        <f t="shared" si="19"/>
        <v>283.10224167083805</v>
      </c>
      <c r="L79">
        <f t="shared" si="11"/>
        <v>-10.897758329161945</v>
      </c>
      <c r="M79">
        <f t="shared" si="12"/>
        <v>3.7067205201231106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94.328430667858399</v>
      </c>
      <c r="F80">
        <f t="shared" si="15"/>
        <v>68.92000391176424</v>
      </c>
      <c r="G80">
        <f t="shared" si="16"/>
        <v>79.799520652391777</v>
      </c>
      <c r="H80">
        <f t="shared" si="17"/>
        <v>54.933994619877573</v>
      </c>
      <c r="I80" t="str">
        <f t="shared" si="18"/>
        <v/>
      </c>
      <c r="J80">
        <f t="shared" si="10"/>
        <v>282.98600929188666</v>
      </c>
      <c r="K80">
        <f t="shared" si="19"/>
        <v>282.98600929188666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86.081647793823961</v>
      </c>
      <c r="F81">
        <f t="shared" si="15"/>
        <v>62.894585022530137</v>
      </c>
      <c r="G81">
        <f t="shared" si="16"/>
        <v>72.266681968831534</v>
      </c>
      <c r="H81">
        <f t="shared" si="17"/>
        <v>49.748388035626732</v>
      </c>
      <c r="I81" t="str">
        <f t="shared" si="18"/>
        <v/>
      </c>
      <c r="J81">
        <f t="shared" si="10"/>
        <v>282.14619698690342</v>
      </c>
      <c r="K81">
        <f t="shared" si="19"/>
        <v>282.14619698690342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78.555850388220961</v>
      </c>
      <c r="F82">
        <f t="shared" si="15"/>
        <v>57.395946033616703</v>
      </c>
      <c r="G82">
        <f t="shared" si="16"/>
        <v>65.44492097306491</v>
      </c>
      <c r="H82">
        <f t="shared" si="17"/>
        <v>45.052287372667394</v>
      </c>
      <c r="I82" t="str">
        <f t="shared" si="18"/>
        <v/>
      </c>
      <c r="J82">
        <f t="shared" si="10"/>
        <v>281.34365866094936</v>
      </c>
      <c r="K82">
        <f t="shared" si="19"/>
        <v>281.34365866094936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71.688005380623096</v>
      </c>
      <c r="F83">
        <f t="shared" si="15"/>
        <v>52.37803254308389</v>
      </c>
      <c r="G83">
        <f t="shared" si="16"/>
        <v>59.267114034901681</v>
      </c>
      <c r="H83">
        <f t="shared" si="17"/>
        <v>40.799484720104971</v>
      </c>
      <c r="I83" t="str">
        <f t="shared" si="18"/>
        <v/>
      </c>
      <c r="J83">
        <f t="shared" si="10"/>
        <v>280.57854782297898</v>
      </c>
      <c r="K83">
        <f t="shared" si="19"/>
        <v>280.57854782297898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65.420590446855357</v>
      </c>
      <c r="F84">
        <f t="shared" si="15"/>
        <v>47.798816513582985</v>
      </c>
      <c r="G84">
        <f t="shared" si="16"/>
        <v>53.672473796273856</v>
      </c>
      <c r="H84">
        <f t="shared" si="17"/>
        <v>36.948134057139306</v>
      </c>
      <c r="I84" t="str">
        <f t="shared" si="18"/>
        <v/>
      </c>
      <c r="J84">
        <f t="shared" si="10"/>
        <v>279.85068245644368</v>
      </c>
      <c r="K84">
        <f t="shared" si="19"/>
        <v>279.85068245644368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59.701112225002774</v>
      </c>
      <c r="F85">
        <f t="shared" si="15"/>
        <v>43.619944262317532</v>
      </c>
      <c r="G85">
        <f t="shared" si="16"/>
        <v>48.605951045891558</v>
      </c>
      <c r="H85">
        <f t="shared" si="17"/>
        <v>33.460339503543246</v>
      </c>
      <c r="I85" t="str">
        <f t="shared" si="18"/>
        <v/>
      </c>
      <c r="J85">
        <f t="shared" si="10"/>
        <v>279.15960475877426</v>
      </c>
      <c r="K85">
        <f t="shared" si="19"/>
        <v>279.15960475877426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54.481666651996733</v>
      </c>
      <c r="F86">
        <f t="shared" si="15"/>
        <v>39.80641522592925</v>
      </c>
      <c r="G86">
        <f t="shared" si="16"/>
        <v>44.017693055161971</v>
      </c>
      <c r="H86">
        <f t="shared" si="17"/>
        <v>30.301782438078028</v>
      </c>
      <c r="I86" t="str">
        <f t="shared" si="18"/>
        <v/>
      </c>
      <c r="J86">
        <f t="shared" si="10"/>
        <v>278.50463278785122</v>
      </c>
      <c r="K86">
        <f t="shared" si="19"/>
        <v>278.50463278785122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49.718537738333652</v>
      </c>
      <c r="F87">
        <f t="shared" si="15"/>
        <v>36.326288809771732</v>
      </c>
      <c r="G87">
        <f t="shared" si="16"/>
        <v>39.862553045595178</v>
      </c>
      <c r="H87">
        <f t="shared" si="17"/>
        <v>27.441383815827173</v>
      </c>
      <c r="I87" t="str">
        <f t="shared" si="18"/>
        <v/>
      </c>
      <c r="J87">
        <f t="shared" si="10"/>
        <v>277.88490499394453</v>
      </c>
      <c r="K87">
        <f t="shared" si="19"/>
        <v>277.88490499394453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45.371831420423554</v>
      </c>
      <c r="F88">
        <f t="shared" si="15"/>
        <v>33.150416866258823</v>
      </c>
      <c r="G88">
        <f t="shared" si="16"/>
        <v>36.099645961035748</v>
      </c>
      <c r="H88">
        <f t="shared" si="17"/>
        <v>24.850998361775058</v>
      </c>
      <c r="I88" t="str">
        <f t="shared" si="18"/>
        <v/>
      </c>
      <c r="J88">
        <f t="shared" si="10"/>
        <v>277.29941850448375</v>
      </c>
      <c r="K88">
        <f t="shared" si="19"/>
        <v>277.29941850448375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41.405141423862183</v>
      </c>
      <c r="F89">
        <f t="shared" si="15"/>
        <v>30.252199561633198</v>
      </c>
      <c r="G89">
        <f t="shared" si="16"/>
        <v>32.691946173681593</v>
      </c>
      <c r="H89">
        <f t="shared" si="17"/>
        <v>22.505137631607123</v>
      </c>
      <c r="I89" t="str">
        <f t="shared" si="18"/>
        <v/>
      </c>
      <c r="J89">
        <f t="shared" si="10"/>
        <v>276.74706193002606</v>
      </c>
      <c r="K89">
        <f t="shared" si="19"/>
        <v>276.74706193002606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37.785244339031003</v>
      </c>
      <c r="F90">
        <f t="shared" si="15"/>
        <v>27.607362586392835</v>
      </c>
      <c r="G90">
        <f t="shared" si="16"/>
        <v>29.605923165464478</v>
      </c>
      <c r="H90">
        <f t="shared" si="17"/>
        <v>20.380719214751178</v>
      </c>
      <c r="I90" t="str">
        <f t="shared" si="18"/>
        <v/>
      </c>
      <c r="J90">
        <f t="shared" si="10"/>
        <v>276.22664337164161</v>
      </c>
      <c r="K90">
        <f t="shared" si="19"/>
        <v>276.22664337164161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34.481821355100188</v>
      </c>
      <c r="F91">
        <f t="shared" si="15"/>
        <v>25.193753843378932</v>
      </c>
      <c r="G91">
        <f t="shared" si="16"/>
        <v>26.81121160003055</v>
      </c>
      <c r="H91">
        <f t="shared" si="17"/>
        <v>18.456839611909786</v>
      </c>
      <c r="I91" t="str">
        <f t="shared" si="18"/>
        <v/>
      </c>
      <c r="J91">
        <f t="shared" si="10"/>
        <v>275.73691423146914</v>
      </c>
      <c r="K91">
        <f t="shared" si="19"/>
        <v>275.73691423146914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31.467204321789893</v>
      </c>
      <c r="F92">
        <f t="shared" si="15"/>
        <v>22.991157910666022</v>
      </c>
      <c r="G92">
        <f t="shared" si="16"/>
        <v>24.28031253894984</v>
      </c>
      <c r="H92">
        <f t="shared" si="17"/>
        <v>16.714568552281637</v>
      </c>
      <c r="I92" t="str">
        <f t="shared" si="18"/>
        <v/>
      </c>
      <c r="J92">
        <f t="shared" si="10"/>
        <v>275.27658935838434</v>
      </c>
      <c r="K92">
        <f t="shared" si="19"/>
        <v>275.27658935838434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28.716144012004598</v>
      </c>
      <c r="F93">
        <f t="shared" si="15"/>
        <v>20.981126725269579</v>
      </c>
      <c r="G93">
        <f t="shared" si="16"/>
        <v>21.988322862231747</v>
      </c>
      <c r="H93">
        <f t="shared" si="17"/>
        <v>15.136762726628811</v>
      </c>
      <c r="I93" t="str">
        <f t="shared" si="18"/>
        <v/>
      </c>
      <c r="J93">
        <f t="shared" si="10"/>
        <v>274.84436399864074</v>
      </c>
      <c r="K93">
        <f t="shared" si="19"/>
        <v>274.84436399864074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26.205598644401032</v>
      </c>
      <c r="F94">
        <f t="shared" si="15"/>
        <v>19.146825069545574</v>
      </c>
      <c r="G94">
        <f t="shared" si="16"/>
        <v>19.912690230743419</v>
      </c>
      <c r="H94">
        <f t="shared" si="17"/>
        <v>13.707897103391453</v>
      </c>
      <c r="I94" t="str">
        <f t="shared" si="18"/>
        <v/>
      </c>
      <c r="J94">
        <f t="shared" si="10"/>
        <v>274.4389279661541</v>
      </c>
      <c r="K94">
        <f t="shared" si="19"/>
        <v>274.4389279661541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23.914540894639224</v>
      </c>
      <c r="F95">
        <f t="shared" si="15"/>
        <v>17.472889566137859</v>
      </c>
      <c r="G95">
        <f t="shared" si="16"/>
        <v>18.032991179450931</v>
      </c>
      <c r="H95">
        <f t="shared" si="17"/>
        <v>12.413912168062202</v>
      </c>
      <c r="I95" t="str">
        <f t="shared" si="18"/>
        <v/>
      </c>
      <c r="J95">
        <f t="shared" si="10"/>
        <v>274.05897739807563</v>
      </c>
      <c r="K95">
        <f t="shared" si="19"/>
        <v>274.05897739807563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21.823781778920072</v>
      </c>
      <c r="F96">
        <f t="shared" si="15"/>
        <v>15.945300000471311</v>
      </c>
      <c r="G96">
        <f t="shared" si="16"/>
        <v>16.330730158002087</v>
      </c>
      <c r="H96">
        <f t="shared" si="17"/>
        <v>11.242075582711793</v>
      </c>
      <c r="I96" t="str">
        <f t="shared" si="18"/>
        <v/>
      </c>
      <c r="J96">
        <f t="shared" si="10"/>
        <v>273.70322441775954</v>
      </c>
      <c r="K96">
        <f t="shared" si="19"/>
        <v>273.70322441775954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19.915809934728369</v>
      </c>
      <c r="F97">
        <f t="shared" si="15"/>
        <v>14.551261893039563</v>
      </c>
      <c r="G97">
        <f t="shared" si="16"/>
        <v>14.789157541283682</v>
      </c>
      <c r="H97">
        <f t="shared" si="17"/>
        <v>10.180856904446197</v>
      </c>
      <c r="I97" t="str">
        <f t="shared" si="18"/>
        <v/>
      </c>
      <c r="J97">
        <f t="shared" si="10"/>
        <v>273.37040498859335</v>
      </c>
      <c r="K97">
        <f t="shared" si="19"/>
        <v>273.37040498859335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18.174644952661019</v>
      </c>
      <c r="F98">
        <f t="shared" si="15"/>
        <v>13.27909933795957</v>
      </c>
      <c r="G98">
        <f t="shared" si="16"/>
        <v>13.393104819243813</v>
      </c>
      <c r="H98">
        <f t="shared" si="17"/>
        <v>9.2198141300707714</v>
      </c>
      <c r="I98" t="str">
        <f t="shared" si="18"/>
        <v/>
      </c>
      <c r="J98">
        <f t="shared" si="10"/>
        <v>273.05928520788882</v>
      </c>
      <c r="K98">
        <f t="shared" si="19"/>
        <v>273.05928520788882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16.585703530906482</v>
      </c>
      <c r="F99">
        <f t="shared" si="15"/>
        <v>12.118157210251709</v>
      </c>
      <c r="G99">
        <f t="shared" si="16"/>
        <v>12.128835344307399</v>
      </c>
      <c r="H99">
        <f t="shared" si="17"/>
        <v>8.3494909506025152</v>
      </c>
      <c r="I99" t="str">
        <f t="shared" si="18"/>
        <v/>
      </c>
      <c r="J99">
        <f t="shared" si="10"/>
        <v>272.76866625964919</v>
      </c>
      <c r="K99">
        <f t="shared" si="19"/>
        <v>272.76866625964919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15.135677331338867</v>
      </c>
      <c r="F100">
        <f t="shared" si="15"/>
        <v>11.05871192277262</v>
      </c>
      <c r="G100">
        <f t="shared" si="16"/>
        <v>10.983909167794168</v>
      </c>
      <c r="H100">
        <f t="shared" si="17"/>
        <v>7.5613237046524011</v>
      </c>
      <c r="I100" t="str">
        <f t="shared" si="18"/>
        <v/>
      </c>
      <c r="J100">
        <f t="shared" si="10"/>
        <v>272.49738821812019</v>
      </c>
      <c r="K100">
        <f t="shared" si="19"/>
        <v>272.49738821812019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13.812421514198169</v>
      </c>
      <c r="F101">
        <f t="shared" si="15"/>
        <v>10.091889985336563</v>
      </c>
      <c r="G101">
        <f t="shared" si="16"/>
        <v>9.9470606353789304</v>
      </c>
      <c r="H101">
        <f t="shared" si="17"/>
        <v>6.847557115133176</v>
      </c>
      <c r="I101" t="str">
        <f t="shared" si="18"/>
        <v/>
      </c>
      <c r="J101">
        <f t="shared" si="10"/>
        <v>272.24433287020338</v>
      </c>
      <c r="K101">
        <f t="shared" si="19"/>
        <v>272.24433287020338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12.60485301776767</v>
      </c>
      <c r="F102">
        <f t="shared" si="15"/>
        <v>9.2095936839090466</v>
      </c>
      <c r="G102">
        <f t="shared" si="16"/>
        <v>9.008087537178298</v>
      </c>
      <c r="H102">
        <f t="shared" si="17"/>
        <v>6.2011679801726611</v>
      </c>
      <c r="I102" t="str">
        <f t="shared" si="18"/>
        <v/>
      </c>
      <c r="J102">
        <f t="shared" si="10"/>
        <v>272.00842570373635</v>
      </c>
      <c r="K102">
        <f t="shared" si="19"/>
        <v>272.00842570373635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11.502857731079756</v>
      </c>
      <c r="F103">
        <f t="shared" si="15"/>
        <v>8.4044332573913607</v>
      </c>
      <c r="G103">
        <f t="shared" si="16"/>
        <v>8.1577507217413032</v>
      </c>
      <c r="H103">
        <f t="shared" si="17"/>
        <v>5.6157960673791019</v>
      </c>
      <c r="I103" t="str">
        <f t="shared" si="18"/>
        <v/>
      </c>
      <c r="J103">
        <f t="shared" si="10"/>
        <v>271.78863719001225</v>
      </c>
      <c r="K103">
        <f t="shared" si="19"/>
        <v>271.78863719001225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10.497205782165837</v>
      </c>
      <c r="F104">
        <f t="shared" si="15"/>
        <v>7.6696650039358607</v>
      </c>
      <c r="G104">
        <f t="shared" si="16"/>
        <v>7.3876831861823344</v>
      </c>
      <c r="H104">
        <f t="shared" si="17"/>
        <v>5.0856815314834423</v>
      </c>
      <c r="I104" t="str">
        <f t="shared" si="18"/>
        <v/>
      </c>
      <c r="J104">
        <f t="shared" si="10"/>
        <v>271.58398347245242</v>
      </c>
      <c r="K104">
        <f t="shared" si="19"/>
        <v>271.58398347245242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9.5794742323386455</v>
      </c>
      <c r="F105">
        <f t="shared" si="15"/>
        <v>6.9991347983952794</v>
      </c>
      <c r="G105">
        <f t="shared" si="16"/>
        <v>6.6903077479365924</v>
      </c>
      <c r="H105">
        <f t="shared" si="17"/>
        <v>4.6056082395710281</v>
      </c>
      <c r="I105" t="str">
        <f t="shared" si="18"/>
        <v/>
      </c>
      <c r="J105">
        <f t="shared" si="10"/>
        <v>271.39352655882425</v>
      </c>
      <c r="K105">
        <f t="shared" si="19"/>
        <v>271.39352655882425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8.7419765290250773</v>
      </c>
      <c r="F106">
        <f t="shared" si="15"/>
        <v>6.3872265478307719</v>
      </c>
      <c r="G106">
        <f t="shared" si="16"/>
        <v>6.0587624880582798</v>
      </c>
      <c r="H106">
        <f t="shared" si="17"/>
        <v>4.1708524462437842</v>
      </c>
      <c r="I106" t="str">
        <f t="shared" si="18"/>
        <v/>
      </c>
      <c r="J106">
        <f t="shared" si="10"/>
        <v>271.21637410158701</v>
      </c>
      <c r="K106">
        <f t="shared" si="19"/>
        <v>271.21637410158701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7.9776981262747579</v>
      </c>
      <c r="F107">
        <f t="shared" si="15"/>
        <v>5.828815153362644</v>
      </c>
      <c r="G107">
        <f t="shared" si="16"/>
        <v>5.4868332324508886</v>
      </c>
      <c r="H107">
        <f t="shared" si="17"/>
        <v>3.7771363136952445</v>
      </c>
      <c r="I107" t="str">
        <f t="shared" si="18"/>
        <v/>
      </c>
      <c r="J107">
        <f t="shared" si="10"/>
        <v>271.05167883966743</v>
      </c>
      <c r="K107">
        <f t="shared" si="19"/>
        <v>271.05167883966743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7.2802377337274153</v>
      </c>
      <c r="F108">
        <f t="shared" si="15"/>
        <v>5.319223584391036</v>
      </c>
      <c r="G108">
        <f t="shared" si="16"/>
        <v>4.9688924066696112</v>
      </c>
      <c r="H108">
        <f t="shared" si="17"/>
        <v>3.4205858193530099</v>
      </c>
      <c r="I108" t="str">
        <f t="shared" si="18"/>
        <v/>
      </c>
      <c r="J108">
        <f t="shared" si="10"/>
        <v>270.89863776503802</v>
      </c>
      <c r="K108">
        <f t="shared" si="19"/>
        <v>270.89863776503802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6.643753701963913</v>
      </c>
      <c r="F109">
        <f t="shared" si="15"/>
        <v>4.8541837056573902</v>
      </c>
      <c r="G109">
        <f t="shared" si="16"/>
        <v>4.4998436626495213</v>
      </c>
      <c r="H109">
        <f t="shared" si="17"/>
        <v>3.097692636915232</v>
      </c>
      <c r="I109" t="str">
        <f t="shared" si="18"/>
        <v/>
      </c>
      <c r="J109">
        <f t="shared" si="10"/>
        <v>270.75649106874215</v>
      </c>
      <c r="K109">
        <f t="shared" si="19"/>
        <v>270.75649106874215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6.0629150951860735</v>
      </c>
      <c r="F110">
        <f t="shared" si="15"/>
        <v>4.4298005290498228</v>
      </c>
      <c r="G110">
        <f t="shared" si="16"/>
        <v>4.0750717325068084</v>
      </c>
      <c r="H110">
        <f t="shared" si="17"/>
        <v>2.805279615704491</v>
      </c>
      <c r="I110" t="str">
        <f t="shared" si="18"/>
        <v/>
      </c>
      <c r="J110">
        <f t="shared" si="10"/>
        <v>270.62452091334535</v>
      </c>
      <c r="K110">
        <f t="shared" si="19"/>
        <v>270.62452091334535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5.5328570414296223</v>
      </c>
      <c r="F111">
        <f t="shared" si="15"/>
        <v>4.0425195907398361</v>
      </c>
      <c r="G111">
        <f t="shared" si="16"/>
        <v>3.6903970159928305</v>
      </c>
      <c r="H111">
        <f t="shared" si="17"/>
        <v>2.5404695186685458</v>
      </c>
      <c r="I111" t="str">
        <f t="shared" si="18"/>
        <v/>
      </c>
      <c r="J111">
        <f t="shared" si="10"/>
        <v>270.50205007207131</v>
      </c>
      <c r="K111">
        <f t="shared" si="19"/>
        <v>270.50205007207131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5.0491399863414781</v>
      </c>
      <c r="F112">
        <f t="shared" si="15"/>
        <v>3.6890971804142758</v>
      </c>
      <c r="G112">
        <f t="shared" si="16"/>
        <v>3.3420344547581617</v>
      </c>
      <c r="H112">
        <f t="shared" si="17"/>
        <v>2.3006567114213321</v>
      </c>
      <c r="I112" t="str">
        <f t="shared" si="18"/>
        <v/>
      </c>
      <c r="J112">
        <f t="shared" si="10"/>
        <v>270.38844046899294</v>
      </c>
      <c r="K112">
        <f t="shared" si="19"/>
        <v>270.38844046899294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4.6077125092473263</v>
      </c>
      <c r="F113">
        <f t="shared" si="15"/>
        <v>3.3665731732545172</v>
      </c>
      <c r="G113">
        <f t="shared" si="16"/>
        <v>3.0265562887644557</v>
      </c>
      <c r="H113">
        <f t="shared" si="17"/>
        <v>2.0834815237547422</v>
      </c>
      <c r="I113" t="str">
        <f t="shared" si="18"/>
        <v/>
      </c>
      <c r="J113">
        <f t="shared" si="10"/>
        <v>270.28309164949974</v>
      </c>
      <c r="K113">
        <f t="shared" si="19"/>
        <v>270.28309164949974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4.2048773900717151</v>
      </c>
      <c r="F114">
        <f t="shared" si="15"/>
        <v>3.0722462371143693</v>
      </c>
      <c r="G114">
        <f t="shared" si="16"/>
        <v>2.7408583283808543</v>
      </c>
      <c r="H114">
        <f t="shared" si="17"/>
        <v>1.8868070313478464</v>
      </c>
      <c r="I114" t="str">
        <f t="shared" si="18"/>
        <v/>
      </c>
      <c r="J114">
        <f t="shared" si="10"/>
        <v>270.1854392057665</v>
      </c>
      <c r="K114">
        <f t="shared" si="19"/>
        <v>270.1854392057665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3.837260642900771</v>
      </c>
      <c r="F115">
        <f t="shared" si="15"/>
        <v>2.8036512072419537</v>
      </c>
      <c r="G115">
        <f t="shared" si="16"/>
        <v>2.4821294102947187</v>
      </c>
      <c r="H115">
        <f t="shared" si="17"/>
        <v>1.7086980292140783</v>
      </c>
      <c r="I115" t="str">
        <f t="shared" si="18"/>
        <v/>
      </c>
      <c r="J115">
        <f t="shared" si="10"/>
        <v>270.09495317802788</v>
      </c>
      <c r="K115">
        <f t="shared" si="19"/>
        <v>270.09495317802788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3.501783256825024</v>
      </c>
      <c r="F116">
        <f t="shared" si="15"/>
        <v>2.558538439045257</v>
      </c>
      <c r="G116">
        <f t="shared" si="16"/>
        <v>2.2478237366940315</v>
      </c>
      <c r="H116">
        <f t="shared" si="17"/>
        <v>1.5474019899928058</v>
      </c>
      <c r="I116" t="str">
        <f t="shared" si="18"/>
        <v/>
      </c>
      <c r="J116">
        <f t="shared" si="10"/>
        <v>270.01113644905246</v>
      </c>
      <c r="K116">
        <f t="shared" si="19"/>
        <v>270.01113644905246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3.1956354073749513</v>
      </c>
      <c r="F117">
        <f t="shared" si="15"/>
        <v>2.3348549659683879</v>
      </c>
      <c r="G117">
        <f t="shared" si="16"/>
        <v>2.0356358255491513</v>
      </c>
      <c r="H117">
        <f t="shared" si="17"/>
        <v>1.401331819721845</v>
      </c>
      <c r="I117" t="str">
        <f t="shared" si="18"/>
        <v/>
      </c>
      <c r="J117">
        <f t="shared" si="10"/>
        <v>269.9335231462465</v>
      </c>
      <c r="K117">
        <f t="shared" si="19"/>
        <v>269.9335231462465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2.9162529225545226</v>
      </c>
      <c r="F118">
        <f t="shared" si="15"/>
        <v>2.1307273046644313</v>
      </c>
      <c r="G118">
        <f t="shared" si="16"/>
        <v>1.8434778255138702</v>
      </c>
      <c r="H118">
        <f t="shared" si="17"/>
        <v>1.2690502414140412</v>
      </c>
      <c r="I118" t="str">
        <f t="shared" si="18"/>
        <v/>
      </c>
      <c r="J118">
        <f t="shared" si="10"/>
        <v>269.8616770632504</v>
      </c>
      <c r="K118">
        <f t="shared" si="19"/>
        <v>269.8616770632504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2.6612958063616605</v>
      </c>
      <c r="F119">
        <f t="shared" si="15"/>
        <v>1.9444457634479126</v>
      </c>
      <c r="G119">
        <f t="shared" si="16"/>
        <v>1.6694589722326985</v>
      </c>
      <c r="H119">
        <f t="shared" si="17"/>
        <v>1.1492556527780176</v>
      </c>
      <c r="I119" t="str">
        <f t="shared" si="18"/>
        <v/>
      </c>
      <c r="J119">
        <f t="shared" si="10"/>
        <v>269.79519011066986</v>
      </c>
      <c r="K119">
        <f t="shared" si="19"/>
        <v>269.79519011066986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2.4286286399172039</v>
      </c>
      <c r="F120">
        <f t="shared" si="15"/>
        <v>1.7744501226007361</v>
      </c>
      <c r="G120">
        <f t="shared" si="16"/>
        <v>1.5118669839119734</v>
      </c>
      <c r="H120">
        <f t="shared" si="17"/>
        <v>1.0407693189282534</v>
      </c>
      <c r="I120" t="str">
        <f t="shared" si="18"/>
        <v/>
      </c>
      <c r="J120">
        <f t="shared" si="10"/>
        <v>269.73368080367248</v>
      </c>
      <c r="K120">
        <f t="shared" si="19"/>
        <v>269.73368080367248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2.2163026960500676</v>
      </c>
      <c r="F121">
        <f t="shared" si="15"/>
        <v>1.6193165665955653</v>
      </c>
      <c r="G121">
        <f t="shared" si="16"/>
        <v>1.3691512130940153</v>
      </c>
      <c r="H121">
        <f t="shared" si="17"/>
        <v>0.94252377406544219</v>
      </c>
      <c r="I121" t="str">
        <f t="shared" si="18"/>
        <v/>
      </c>
      <c r="J121">
        <f t="shared" si="10"/>
        <v>269.67679279253014</v>
      </c>
      <c r="K121">
        <f t="shared" si="19"/>
        <v>269.67679279253014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2.0225396175375159</v>
      </c>
      <c r="F122">
        <f t="shared" si="15"/>
        <v>1.4777457587861775</v>
      </c>
      <c r="G122">
        <f t="shared" si="16"/>
        <v>1.2399073888539645</v>
      </c>
      <c r="H122">
        <f t="shared" si="17"/>
        <v>0.85355231800391307</v>
      </c>
      <c r="I122" t="str">
        <f t="shared" si="18"/>
        <v/>
      </c>
      <c r="J122">
        <f t="shared" si="10"/>
        <v>269.62419344078228</v>
      </c>
      <c r="K122">
        <f t="shared" si="19"/>
        <v>269.62419344078228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1.8457165222960097</v>
      </c>
      <c r="F123">
        <f t="shared" si="15"/>
        <v>1.3485519586831578</v>
      </c>
      <c r="G123">
        <f t="shared" si="16"/>
        <v>1.1228637992880994</v>
      </c>
      <c r="H123">
        <f t="shared" si="17"/>
        <v>0.77297950419579309</v>
      </c>
      <c r="I123" t="str">
        <f t="shared" si="18"/>
        <v/>
      </c>
      <c r="J123">
        <f t="shared" si="10"/>
        <v>269.57557245448737</v>
      </c>
      <c r="K123">
        <f t="shared" si="19"/>
        <v>269.57557245448737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1.6843524107696675</v>
      </c>
      <c r="F124">
        <f t="shared" si="15"/>
        <v>1.2306530906655926</v>
      </c>
      <c r="G124">
        <f t="shared" si="16"/>
        <v>1.0168687783343828</v>
      </c>
      <c r="H124">
        <f t="shared" si="17"/>
        <v>0.70001252565754846</v>
      </c>
      <c r="I124" t="str">
        <f t="shared" si="18"/>
        <v/>
      </c>
      <c r="J124">
        <f t="shared" si="10"/>
        <v>269.53064056500807</v>
      </c>
      <c r="K124">
        <f t="shared" si="19"/>
        <v>269.53064056500807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1.5370957616700553</v>
      </c>
      <c r="F125">
        <f t="shared" si="15"/>
        <v>1.1230616809482601</v>
      </c>
      <c r="G125">
        <f t="shared" si="16"/>
        <v>0.92087937380013019</v>
      </c>
      <c r="H125">
        <f t="shared" si="17"/>
        <v>0.63393341403957859</v>
      </c>
      <c r="I125" t="str">
        <f t="shared" si="18"/>
        <v/>
      </c>
      <c r="J125">
        <f t="shared" si="10"/>
        <v>269.48912826690866</v>
      </c>
      <c r="K125">
        <f t="shared" si="19"/>
        <v>269.48912826690866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1.4027132121741821</v>
      </c>
      <c r="F126">
        <f t="shared" si="15"/>
        <v>1.0248765868959717</v>
      </c>
      <c r="G126">
        <f t="shared" si="16"/>
        <v>0.83395108509434535</v>
      </c>
      <c r="H126">
        <f t="shared" si="17"/>
        <v>0.57409197508056375</v>
      </c>
      <c r="I126" t="str">
        <f t="shared" si="18"/>
        <v/>
      </c>
      <c r="J126">
        <f t="shared" si="10"/>
        <v>269.45078461181538</v>
      </c>
      <c r="K126">
        <f t="shared" si="19"/>
        <v>269.45078461181538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1.2800792277705644</v>
      </c>
      <c r="F127">
        <f t="shared" si="15"/>
        <v>0.93527544941311846</v>
      </c>
      <c r="G127">
        <f t="shared" si="16"/>
        <v>0.75522856968776397</v>
      </c>
      <c r="H127">
        <f t="shared" si="17"/>
        <v>0.51989939093402282</v>
      </c>
      <c r="I127" t="str">
        <f t="shared" si="18"/>
        <v/>
      </c>
      <c r="J127">
        <f t="shared" si="10"/>
        <v>269.41537605847907</v>
      </c>
      <c r="K127">
        <f t="shared" si="19"/>
        <v>269.41537605847907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1.168166675232122</v>
      </c>
      <c r="F128">
        <f t="shared" si="15"/>
        <v>0.8535078051926458</v>
      </c>
      <c r="G128">
        <f t="shared" si="16"/>
        <v>0.6839372268555769</v>
      </c>
      <c r="H128">
        <f t="shared" si="17"/>
        <v>0.47082242641631894</v>
      </c>
      <c r="I128" t="str">
        <f t="shared" si="18"/>
        <v/>
      </c>
      <c r="J128">
        <f t="shared" si="10"/>
        <v>269.38268537877633</v>
      </c>
      <c r="K128">
        <f t="shared" si="19"/>
        <v>269.38268537877633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1.0660382197588922</v>
      </c>
      <c r="F129">
        <f t="shared" si="15"/>
        <v>0.77888880113541181</v>
      </c>
      <c r="G129">
        <f t="shared" si="16"/>
        <v>0.61937557588994308</v>
      </c>
      <c r="H129">
        <f t="shared" si="17"/>
        <v>0.42637818216771339</v>
      </c>
      <c r="I129" t="str">
        <f t="shared" si="18"/>
        <v/>
      </c>
      <c r="J129">
        <f t="shared" si="10"/>
        <v>269.3525106189677</v>
      </c>
      <c r="K129">
        <f t="shared" si="19"/>
        <v>269.3525106189677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0.97283847423647063</v>
      </c>
      <c r="F130">
        <f t="shared" si="15"/>
        <v>0.71079345829441809</v>
      </c>
      <c r="G130">
        <f t="shared" si="16"/>
        <v>0.56090835378669446</v>
      </c>
      <c r="H130">
        <f t="shared" si="17"/>
        <v>0.38612934309949548</v>
      </c>
      <c r="I130" t="str">
        <f t="shared" si="18"/>
        <v/>
      </c>
      <c r="J130">
        <f t="shared" si="10"/>
        <v>269.32466411519493</v>
      </c>
      <c r="K130">
        <f t="shared" si="19"/>
        <v>269.32466411519493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0.88778683485550491</v>
      </c>
      <c r="F131">
        <f t="shared" si="15"/>
        <v>0.64865143730100128</v>
      </c>
      <c r="G131">
        <f t="shared" si="16"/>
        <v>0.50796026448999687</v>
      </c>
      <c r="H131">
        <f t="shared" si="17"/>
        <v>0.34967987537364636</v>
      </c>
      <c r="I131" t="str">
        <f t="shared" si="18"/>
        <v/>
      </c>
      <c r="J131">
        <f t="shared" ref="J131:J150" si="20">$O$2+F131-H131</f>
        <v>269.29897156192737</v>
      </c>
      <c r="K131">
        <f t="shared" si="19"/>
        <v>269.29897156192737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0.81017094308625581</v>
      </c>
      <c r="F132">
        <f t="shared" ref="F132:F150" si="25">E132*$O$3</f>
        <v>0.59194226143029061</v>
      </c>
      <c r="G132">
        <f t="shared" ref="G132:G150" si="26">(G131*EXP(-1/$O$6)+C132)</f>
        <v>0.4600103181898238</v>
      </c>
      <c r="H132">
        <f t="shared" ref="H132:H150" si="27">G132*$O$4</f>
        <v>0.31667112957489357</v>
      </c>
      <c r="I132" t="str">
        <f t="shared" ref="I132:I150" si="28">IF(ISBLANK(D132),"",($O$2+((E131*EXP(-1/$O$5))*$O$3)-((G131*EXP(-1/$O$6))*$O$4)))</f>
        <v/>
      </c>
      <c r="J132">
        <f t="shared" si="20"/>
        <v>269.27527113185539</v>
      </c>
      <c r="K132">
        <f t="shared" ref="K132:K150" si="29">IF(I132="",J132,I132)</f>
        <v>269.27527113185539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0.73934071924833655</v>
      </c>
      <c r="F133">
        <f t="shared" si="25"/>
        <v>0.54019095729623479</v>
      </c>
      <c r="G133">
        <f t="shared" si="26"/>
        <v>0.41658670497300304</v>
      </c>
      <c r="H133">
        <f t="shared" si="27"/>
        <v>0.28677831173179569</v>
      </c>
      <c r="I133" t="str">
        <f t="shared" si="28"/>
        <v/>
      </c>
      <c r="J133">
        <f t="shared" si="20"/>
        <v>269.25341264556448</v>
      </c>
      <c r="K133">
        <f t="shared" si="29"/>
        <v>269.25341264556448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0.67470291770319701</v>
      </c>
      <c r="F134">
        <f t="shared" si="25"/>
        <v>0.49296407666440423</v>
      </c>
      <c r="G134">
        <f t="shared" si="26"/>
        <v>0.37726215238643962</v>
      </c>
      <c r="H134">
        <f t="shared" si="27"/>
        <v>0.25970728746299737</v>
      </c>
      <c r="I134" t="str">
        <f t="shared" si="28"/>
        <v/>
      </c>
      <c r="J134">
        <f t="shared" si="20"/>
        <v>269.23325678920139</v>
      </c>
      <c r="K134">
        <f t="shared" si="29"/>
        <v>269.23325678920139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0.61571615806582158</v>
      </c>
      <c r="F135">
        <f t="shared" si="25"/>
        <v>0.44986606606286189</v>
      </c>
      <c r="G135">
        <f t="shared" si="26"/>
        <v>0.34164972123263676</v>
      </c>
      <c r="H135">
        <f t="shared" si="27"/>
        <v>0.23519168780262359</v>
      </c>
      <c r="I135" t="str">
        <f t="shared" si="28"/>
        <v/>
      </c>
      <c r="J135">
        <f t="shared" si="20"/>
        <v>269.21467437826021</v>
      </c>
      <c r="K135">
        <f t="shared" si="29"/>
        <v>269.21467437826021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0.56188639081905578</v>
      </c>
      <c r="F136">
        <f t="shared" si="25"/>
        <v>0.41053595378441615</v>
      </c>
      <c r="G136">
        <f t="shared" si="26"/>
        <v>0.30939899822968298</v>
      </c>
      <c r="H136">
        <f t="shared" si="27"/>
        <v>0.2129902882271949</v>
      </c>
      <c r="I136" t="str">
        <f t="shared" si="28"/>
        <v/>
      </c>
      <c r="J136">
        <f t="shared" si="20"/>
        <v>269.19754566555719</v>
      </c>
      <c r="K136">
        <f t="shared" si="29"/>
        <v>269.19754566555719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0.51276275935236038</v>
      </c>
      <c r="F137">
        <f t="shared" si="25"/>
        <v>0.37464432653190927</v>
      </c>
      <c r="G137">
        <f t="shared" si="26"/>
        <v>0.28019264807287303</v>
      </c>
      <c r="H137">
        <f t="shared" si="27"/>
        <v>0.19288463509464854</v>
      </c>
      <c r="I137" t="str">
        <f t="shared" si="28"/>
        <v/>
      </c>
      <c r="J137">
        <f t="shared" si="20"/>
        <v>269.18175969143726</v>
      </c>
      <c r="K137">
        <f t="shared" si="29"/>
        <v>269.18175969143726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0.46793382376708342</v>
      </c>
      <c r="F138">
        <f t="shared" si="25"/>
        <v>0.34189057038413234</v>
      </c>
      <c r="G138">
        <f t="shared" si="26"/>
        <v>0.25374329097151233</v>
      </c>
      <c r="H138">
        <f t="shared" si="27"/>
        <v>0.17467689614049456</v>
      </c>
      <c r="I138" t="str">
        <f t="shared" si="28"/>
        <v/>
      </c>
      <c r="J138">
        <f t="shared" si="20"/>
        <v>269.16721367424361</v>
      </c>
      <c r="K138">
        <f t="shared" si="29"/>
        <v>269.16721367424361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0.42702411482035402</v>
      </c>
      <c r="F139">
        <f t="shared" si="25"/>
        <v>0.31200035297380024</v>
      </c>
      <c r="G139">
        <f t="shared" si="26"/>
        <v>0.22979067493700986</v>
      </c>
      <c r="H139">
        <f t="shared" si="27"/>
        <v>0.15818791388077574</v>
      </c>
      <c r="I139" t="str">
        <f t="shared" si="28"/>
        <v/>
      </c>
      <c r="J139">
        <f t="shared" si="20"/>
        <v>269.15381243909303</v>
      </c>
      <c r="K139">
        <f t="shared" si="29"/>
        <v>269.15381243909303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0.38969098914480776</v>
      </c>
      <c r="F140">
        <f t="shared" si="25"/>
        <v>0.2847233257893147</v>
      </c>
      <c r="G140">
        <f t="shared" si="26"/>
        <v>0.20809911499861011</v>
      </c>
      <c r="H140">
        <f t="shared" si="27"/>
        <v>0.14325544276802993</v>
      </c>
      <c r="I140" t="str">
        <f t="shared" si="28"/>
        <v/>
      </c>
      <c r="J140">
        <f t="shared" si="20"/>
        <v>269.14146788302128</v>
      </c>
      <c r="K140">
        <f t="shared" si="29"/>
        <v>269.14146788302128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0.35562175940472285</v>
      </c>
      <c r="F141">
        <f t="shared" si="25"/>
        <v>0.25983102735571501</v>
      </c>
      <c r="G141">
        <f t="shared" si="26"/>
        <v>0.18845517414958451</v>
      </c>
      <c r="H141">
        <f t="shared" si="27"/>
        <v>0.12973255275451426</v>
      </c>
      <c r="I141" t="str">
        <f t="shared" si="28"/>
        <v/>
      </c>
      <c r="J141">
        <f t="shared" si="20"/>
        <v>269.1300984746012</v>
      </c>
      <c r="K141">
        <f t="shared" si="29"/>
        <v>269.1300984746012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0.32453107535190134</v>
      </c>
      <c r="F142">
        <f t="shared" si="25"/>
        <v>0.23711496973269749</v>
      </c>
      <c r="G142">
        <f t="shared" si="26"/>
        <v>0.17066556320524204</v>
      </c>
      <c r="H142">
        <f t="shared" si="27"/>
        <v>0.11748618355433869</v>
      </c>
      <c r="I142" t="str">
        <f t="shared" si="28"/>
        <v/>
      </c>
      <c r="J142">
        <f t="shared" si="20"/>
        <v>269.1196287861784</v>
      </c>
      <c r="K142">
        <f t="shared" si="29"/>
        <v>269.1196287861784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0.29615853384606688</v>
      </c>
      <c r="F143">
        <f t="shared" si="25"/>
        <v>0.21638489230297617</v>
      </c>
      <c r="G143">
        <f t="shared" si="26"/>
        <v>0.154555238908131</v>
      </c>
      <c r="H143">
        <f t="shared" si="27"/>
        <v>0.10639583537897714</v>
      </c>
      <c r="I143" t="str">
        <f t="shared" si="28"/>
        <v/>
      </c>
      <c r="J143">
        <f t="shared" si="20"/>
        <v>269.10998905692401</v>
      </c>
      <c r="K143">
        <f t="shared" si="29"/>
        <v>269.10998905692401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0.27026649782226497</v>
      </c>
      <c r="F144">
        <f t="shared" si="25"/>
        <v>0.1974671682254143</v>
      </c>
      <c r="G144">
        <f t="shared" si="26"/>
        <v>0.13996568156648337</v>
      </c>
      <c r="H144">
        <f t="shared" si="27"/>
        <v>9.6352383263473174E-2</v>
      </c>
      <c r="I144" t="str">
        <f t="shared" si="28"/>
        <v/>
      </c>
      <c r="J144">
        <f t="shared" si="20"/>
        <v>269.10111478496191</v>
      </c>
      <c r="K144">
        <f t="shared" si="29"/>
        <v>269.10111478496191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0.24663810593780872</v>
      </c>
      <c r="F145">
        <f t="shared" si="25"/>
        <v>0.18020335020601508</v>
      </c>
      <c r="G145">
        <f t="shared" si="26"/>
        <v>0.126753335278495</v>
      </c>
      <c r="H145">
        <f t="shared" si="27"/>
        <v>8.7257003316744658E-2</v>
      </c>
      <c r="I145" t="str">
        <f t="shared" si="28"/>
        <v/>
      </c>
      <c r="J145">
        <f t="shared" si="20"/>
        <v>269.09294634688928</v>
      </c>
      <c r="K145">
        <f t="shared" si="29"/>
        <v>269.09294634688928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0.22507545622836889</v>
      </c>
      <c r="F146">
        <f t="shared" si="25"/>
        <v>0.16444884340673077</v>
      </c>
      <c r="G146">
        <f t="shared" si="26"/>
        <v>0.1147881953948194</v>
      </c>
      <c r="H146">
        <f t="shared" si="27"/>
        <v>7.9020200330682883E-2</v>
      </c>
      <c r="I146" t="str">
        <f t="shared" si="28"/>
        <v/>
      </c>
      <c r="J146">
        <f t="shared" si="20"/>
        <v>269.08542864307606</v>
      </c>
      <c r="K146">
        <f t="shared" si="29"/>
        <v>269.08542864307606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0.20539794856023733</v>
      </c>
      <c r="F147">
        <f t="shared" si="25"/>
        <v>0.15007169437690487</v>
      </c>
      <c r="G147">
        <f t="shared" si="26"/>
        <v>0.10395252932042362</v>
      </c>
      <c r="H147">
        <f t="shared" si="27"/>
        <v>7.1560927180076478E-2</v>
      </c>
      <c r="I147" t="str">
        <f t="shared" si="28"/>
        <v/>
      </c>
      <c r="J147">
        <f t="shared" si="20"/>
        <v>269.0785107671968</v>
      </c>
      <c r="K147">
        <f t="shared" si="29"/>
        <v>269.0785107671968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0.18744077199580686</v>
      </c>
      <c r="F148">
        <f t="shared" si="25"/>
        <v>0.13695148586392161</v>
      </c>
      <c r="G148">
        <f t="shared" si="26"/>
        <v>9.413971806896472E-2</v>
      </c>
      <c r="H148">
        <f t="shared" si="27"/>
        <v>6.480578734857724E-2</v>
      </c>
      <c r="I148" t="str">
        <f t="shared" si="28"/>
        <v/>
      </c>
      <c r="J148">
        <f t="shared" si="20"/>
        <v>269.07214569851533</v>
      </c>
      <c r="K148">
        <f t="shared" si="29"/>
        <v>269.07214569851533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0.17105352440304555</v>
      </c>
      <c r="F149">
        <f t="shared" si="25"/>
        <v>0.12497832824643783</v>
      </c>
      <c r="G149">
        <f t="shared" si="26"/>
        <v>8.5253207171006123E-2</v>
      </c>
      <c r="H149">
        <f t="shared" si="27"/>
        <v>5.8688312733855864E-2</v>
      </c>
      <c r="I149" t="str">
        <f t="shared" si="28"/>
        <v/>
      </c>
      <c r="J149">
        <f t="shared" si="20"/>
        <v>269.06629001551255</v>
      </c>
      <c r="K149">
        <f t="shared" si="29"/>
        <v>269.06629001551255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0.15609895274736624</v>
      </c>
      <c r="F150">
        <f t="shared" si="25"/>
        <v>0.11405193914284631</v>
      </c>
      <c r="G150">
        <f t="shared" si="26"/>
        <v>7.7205556613394885E-2</v>
      </c>
      <c r="H150">
        <f t="shared" si="27"/>
        <v>5.3148309625814391E-2</v>
      </c>
      <c r="I150" t="str">
        <f t="shared" si="28"/>
        <v/>
      </c>
      <c r="J150">
        <f t="shared" si="20"/>
        <v>269.06090362951699</v>
      </c>
      <c r="K150">
        <f t="shared" si="29"/>
        <v>269.06090362951699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678.96846416598896</v>
      </c>
      <c r="S2">
        <f>SQRT(R2/11)</f>
        <v>7.8564881361376546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0.42756471013332875</v>
      </c>
      <c r="Q3" t="s">
        <v>20</v>
      </c>
      <c r="R3">
        <f>RSQ(D2:D100,I2:I100)</f>
        <v>0.41186572123711879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0.43068956955632703</v>
      </c>
      <c r="Q4" t="s">
        <v>21</v>
      </c>
      <c r="R4">
        <f>1-((1-$R$3)*($Y$3-1))/(Y3-Y4-1)</f>
        <v>-0.17626855752576231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315</v>
      </c>
      <c r="D5" s="4"/>
      <c r="E5">
        <f t="shared" si="4"/>
        <v>315</v>
      </c>
      <c r="F5">
        <f t="shared" si="5"/>
        <v>134.68288369199857</v>
      </c>
      <c r="G5">
        <f t="shared" si="6"/>
        <v>315</v>
      </c>
      <c r="H5">
        <f t="shared" si="7"/>
        <v>135.66721441024302</v>
      </c>
      <c r="I5" t="str">
        <f t="shared" si="8"/>
        <v/>
      </c>
      <c r="J5">
        <f t="shared" si="0"/>
        <v>268.01566928175555</v>
      </c>
      <c r="K5">
        <f t="shared" si="9"/>
        <v>268.01566928175555</v>
      </c>
      <c r="L5" t="str">
        <f t="shared" si="1"/>
        <v/>
      </c>
      <c r="M5" t="str">
        <f t="shared" si="2"/>
        <v/>
      </c>
      <c r="N5" s="2" t="s">
        <v>14</v>
      </c>
      <c r="O5" s="6">
        <v>6.6990671083129039</v>
      </c>
      <c r="Q5" s="2" t="s">
        <v>22</v>
      </c>
      <c r="R5">
        <f>LARGE(L2:L150,1)/LARGE(D2:D100,1)*100</f>
        <v>2.8154891559471174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271.3197793584103</v>
      </c>
      <c r="F6">
        <f t="shared" si="5"/>
        <v>116.00676281481742</v>
      </c>
      <c r="G6">
        <f t="shared" si="6"/>
        <v>266.95484873279258</v>
      </c>
      <c r="H6">
        <f t="shared" si="7"/>
        <v>114.97466889170083</v>
      </c>
      <c r="I6" t="str">
        <f t="shared" si="8"/>
        <v/>
      </c>
      <c r="J6">
        <f t="shared" si="0"/>
        <v>270.03209392311658</v>
      </c>
      <c r="K6">
        <f t="shared" si="9"/>
        <v>270.03209392311658</v>
      </c>
      <c r="L6" t="str">
        <f t="shared" si="1"/>
        <v/>
      </c>
      <c r="M6" t="str">
        <f t="shared" si="2"/>
        <v/>
      </c>
      <c r="N6" s="2" t="s">
        <v>15</v>
      </c>
      <c r="O6" s="6">
        <v>6.042547975741444</v>
      </c>
      <c r="Q6" s="2" t="s">
        <v>45</v>
      </c>
      <c r="R6">
        <f>AVERAGE(M2:M150)</f>
        <v>2.307663461700161</v>
      </c>
      <c r="S6">
        <f>_xlfn.STDEV.P(M2:M150)</f>
        <v>1.3247876795545044</v>
      </c>
    </row>
    <row r="7" spans="1:25">
      <c r="A7">
        <f t="shared" si="3"/>
        <v>5</v>
      </c>
      <c r="B7" s="14">
        <f>Edwards!B7</f>
        <v>43383</v>
      </c>
      <c r="C7">
        <v>405</v>
      </c>
      <c r="D7" s="4"/>
      <c r="E7">
        <f t="shared" si="4"/>
        <v>638.69657990824271</v>
      </c>
      <c r="F7">
        <f t="shared" si="5"/>
        <v>273.08411805161626</v>
      </c>
      <c r="G7">
        <f t="shared" si="6"/>
        <v>631.23775003793071</v>
      </c>
      <c r="H7">
        <f t="shared" si="7"/>
        <v>271.86751485154076</v>
      </c>
      <c r="I7" t="str">
        <f t="shared" si="8"/>
        <v/>
      </c>
      <c r="J7">
        <f t="shared" si="0"/>
        <v>270.21660320007555</v>
      </c>
      <c r="K7">
        <f t="shared" si="9"/>
        <v>270.21660320007555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550.13020678627197</v>
      </c>
      <c r="F8">
        <f t="shared" si="5"/>
        <v>235.21626240016059</v>
      </c>
      <c r="G8">
        <f t="shared" si="6"/>
        <v>534.95866055810825</v>
      </c>
      <c r="H8">
        <f t="shared" si="7"/>
        <v>230.4011152462009</v>
      </c>
      <c r="I8" t="str">
        <f t="shared" si="8"/>
        <v/>
      </c>
      <c r="J8">
        <f t="shared" si="0"/>
        <v>273.81514715395969</v>
      </c>
      <c r="K8">
        <f t="shared" si="9"/>
        <v>273.81514715395969</v>
      </c>
      <c r="L8" t="str">
        <f t="shared" si="1"/>
        <v/>
      </c>
      <c r="M8" t="str">
        <f t="shared" si="2"/>
        <v/>
      </c>
      <c r="O8">
        <f>1.1*O3</f>
        <v>0.47032118114666166</v>
      </c>
    </row>
    <row r="9" spans="1:25">
      <c r="A9">
        <f t="shared" si="3"/>
        <v>7</v>
      </c>
      <c r="B9" s="14">
        <f>Edwards!B9</f>
        <v>43385</v>
      </c>
      <c r="C9">
        <f>46+360</f>
        <v>406</v>
      </c>
      <c r="D9" s="4">
        <v>285</v>
      </c>
      <c r="E9">
        <f t="shared" si="4"/>
        <v>879.84509944015213</v>
      </c>
      <c r="F9">
        <f t="shared" si="5"/>
        <v>376.19071490435846</v>
      </c>
      <c r="G9">
        <f t="shared" si="6"/>
        <v>859.3644708177369</v>
      </c>
      <c r="H9">
        <f t="shared" si="7"/>
        <v>370.11931402849189</v>
      </c>
      <c r="I9">
        <f t="shared" si="8"/>
        <v>276.34009380160393</v>
      </c>
      <c r="J9">
        <f t="shared" si="0"/>
        <v>275.07140087586652</v>
      </c>
      <c r="K9">
        <f t="shared" si="9"/>
        <v>276.34009380160393</v>
      </c>
      <c r="L9">
        <f t="shared" si="1"/>
        <v>-8.6599061983960723</v>
      </c>
      <c r="M9">
        <f t="shared" si="2"/>
        <v>3.0385635783845868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757.83929603073216</v>
      </c>
      <c r="F10">
        <f t="shared" si="5"/>
        <v>324.0253389350259</v>
      </c>
      <c r="G10">
        <f t="shared" si="6"/>
        <v>728.29051528090565</v>
      </c>
      <c r="H10">
        <f t="shared" si="7"/>
        <v>313.66712853828886</v>
      </c>
      <c r="I10" t="str">
        <f t="shared" si="8"/>
        <v/>
      </c>
      <c r="J10">
        <f t="shared" si="0"/>
        <v>279.35821039673709</v>
      </c>
      <c r="K10">
        <f t="shared" si="9"/>
        <v>279.35821039673709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652.75171615298802</v>
      </c>
      <c r="F11">
        <f t="shared" si="5"/>
        <v>279.09359830598521</v>
      </c>
      <c r="G11">
        <f t="shared" si="6"/>
        <v>617.20852171537058</v>
      </c>
      <c r="H11">
        <f t="shared" si="7"/>
        <v>265.8252725440899</v>
      </c>
      <c r="I11" t="str">
        <f t="shared" si="8"/>
        <v/>
      </c>
      <c r="J11">
        <f t="shared" si="0"/>
        <v>282.26832576189531</v>
      </c>
      <c r="K11">
        <f t="shared" si="9"/>
        <v>282.26832576189531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315</v>
      </c>
      <c r="D12" s="4"/>
      <c r="E12">
        <f t="shared" si="4"/>
        <v>877.23635429349963</v>
      </c>
      <c r="F12">
        <f t="shared" si="5"/>
        <v>375.07530754191828</v>
      </c>
      <c r="G12">
        <f t="shared" si="6"/>
        <v>838.06923032100724</v>
      </c>
      <c r="H12">
        <f t="shared" si="7"/>
        <v>360.94767606535692</v>
      </c>
      <c r="I12" t="str">
        <f t="shared" si="8"/>
        <v/>
      </c>
      <c r="J12">
        <f t="shared" si="0"/>
        <v>283.12763147656136</v>
      </c>
      <c r="K12">
        <f t="shared" si="9"/>
        <v>283.12763147656136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755.59229870504305</v>
      </c>
      <c r="F13">
        <f t="shared" si="5"/>
        <v>323.0646021747973</v>
      </c>
      <c r="G13">
        <f t="shared" si="6"/>
        <v>710.24331621572185</v>
      </c>
      <c r="H13">
        <f t="shared" si="7"/>
        <v>305.89438814120751</v>
      </c>
      <c r="I13" t="str">
        <f t="shared" si="8"/>
        <v/>
      </c>
      <c r="J13">
        <f t="shared" si="0"/>
        <v>286.17021403358979</v>
      </c>
      <c r="K13">
        <f t="shared" si="9"/>
        <v>286.17021403358979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315</v>
      </c>
      <c r="D14" s="4"/>
      <c r="E14">
        <f t="shared" si="4"/>
        <v>965.81630403036934</v>
      </c>
      <c r="F14">
        <f t="shared" si="5"/>
        <v>412.94896807478779</v>
      </c>
      <c r="G14">
        <f t="shared" si="6"/>
        <v>916.91395886934913</v>
      </c>
      <c r="H14">
        <f t="shared" si="7"/>
        <v>394.90527826562771</v>
      </c>
      <c r="I14" t="str">
        <f t="shared" si="8"/>
        <v/>
      </c>
      <c r="J14">
        <f t="shared" si="0"/>
        <v>287.04368980916007</v>
      </c>
      <c r="K14">
        <f t="shared" si="9"/>
        <v>287.04368980916007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831.88910003261947</v>
      </c>
      <c r="F15">
        <f t="shared" si="5"/>
        <v>355.68642191852268</v>
      </c>
      <c r="G15">
        <f t="shared" si="6"/>
        <v>777.06230854270814</v>
      </c>
      <c r="H15">
        <f t="shared" si="7"/>
        <v>334.67263118470476</v>
      </c>
      <c r="I15" t="str">
        <f t="shared" si="8"/>
        <v/>
      </c>
      <c r="J15">
        <f t="shared" si="0"/>
        <v>290.01379073381793</v>
      </c>
      <c r="K15">
        <f t="shared" si="9"/>
        <v>290.01379073381793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46+405</f>
        <v>451</v>
      </c>
      <c r="D16" s="4">
        <v>290</v>
      </c>
      <c r="E16">
        <f t="shared" si="4"/>
        <v>1167.5332287984661</v>
      </c>
      <c r="F16">
        <f t="shared" si="5"/>
        <v>499.19600654224553</v>
      </c>
      <c r="G16">
        <f t="shared" si="6"/>
        <v>1109.5414318507087</v>
      </c>
      <c r="H16">
        <f t="shared" si="7"/>
        <v>477.86792168869249</v>
      </c>
      <c r="I16">
        <f t="shared" si="8"/>
        <v>291.73739645332535</v>
      </c>
      <c r="J16">
        <f t="shared" si="0"/>
        <v>290.32808485355304</v>
      </c>
      <c r="K16">
        <f t="shared" si="9"/>
        <v>291.73739645332535</v>
      </c>
      <c r="L16">
        <f t="shared" si="1"/>
        <v>1.7373964533253456</v>
      </c>
      <c r="M16">
        <f t="shared" si="2"/>
        <v>0.599102225284602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1005.6344699403561</v>
      </c>
      <c r="F17">
        <f t="shared" si="5"/>
        <v>429.97381064013206</v>
      </c>
      <c r="G17">
        <f t="shared" si="6"/>
        <v>940.30941302372071</v>
      </c>
      <c r="H17">
        <f t="shared" si="7"/>
        <v>404.98145634494881</v>
      </c>
      <c r="I17" t="str">
        <f t="shared" si="8"/>
        <v/>
      </c>
      <c r="J17">
        <f t="shared" si="0"/>
        <v>293.9923542951833</v>
      </c>
      <c r="K17">
        <f t="shared" si="9"/>
        <v>293.9923542951833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866.18578571247394</v>
      </c>
      <c r="F18">
        <f t="shared" si="5"/>
        <v>370.35047438976352</v>
      </c>
      <c r="G18">
        <f t="shared" si="6"/>
        <v>796.88938766910576</v>
      </c>
      <c r="H18">
        <f t="shared" si="7"/>
        <v>343.21194735921216</v>
      </c>
      <c r="I18" t="str">
        <f t="shared" si="8"/>
        <v/>
      </c>
      <c r="J18">
        <f t="shared" si="0"/>
        <v>296.13852703055142</v>
      </c>
      <c r="K18">
        <f t="shared" si="9"/>
        <v>296.13852703055142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225</v>
      </c>
      <c r="D19" s="4"/>
      <c r="E19">
        <f t="shared" si="4"/>
        <v>971.07408337428478</v>
      </c>
      <c r="F19">
        <f t="shared" si="5"/>
        <v>415.197008975914</v>
      </c>
      <c r="G19">
        <f t="shared" si="6"/>
        <v>900.34439981578987</v>
      </c>
      <c r="H19">
        <f t="shared" si="7"/>
        <v>387.76894200911215</v>
      </c>
      <c r="I19" t="str">
        <f t="shared" si="8"/>
        <v/>
      </c>
      <c r="J19">
        <f t="shared" si="0"/>
        <v>296.42806696680191</v>
      </c>
      <c r="K19">
        <f t="shared" si="9"/>
        <v>296.42806696680191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836.41779695803643</v>
      </c>
      <c r="F20">
        <f t="shared" si="5"/>
        <v>357.62273290672027</v>
      </c>
      <c r="G20">
        <f t="shared" si="6"/>
        <v>763.02000971505106</v>
      </c>
      <c r="H20">
        <f t="shared" si="7"/>
        <v>328.62475954703979</v>
      </c>
      <c r="I20" t="str">
        <f t="shared" si="8"/>
        <v/>
      </c>
      <c r="J20">
        <f t="shared" si="0"/>
        <v>297.99797335968054</v>
      </c>
      <c r="K20">
        <f t="shared" si="9"/>
        <v>297.99797335968054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225</v>
      </c>
      <c r="D21" s="4"/>
      <c r="E21">
        <f t="shared" si="4"/>
        <v>945.43394324476844</v>
      </c>
      <c r="F21">
        <f t="shared" si="5"/>
        <v>404.23418989365939</v>
      </c>
      <c r="G21">
        <f t="shared" si="6"/>
        <v>871.64092467801709</v>
      </c>
      <c r="H21">
        <f t="shared" si="7"/>
        <v>375.40665465725408</v>
      </c>
      <c r="I21" t="str">
        <f t="shared" si="8"/>
        <v/>
      </c>
      <c r="J21">
        <f t="shared" si="0"/>
        <v>297.82753523640531</v>
      </c>
      <c r="K21">
        <f t="shared" si="9"/>
        <v>297.82753523640531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814.33310755276943</v>
      </c>
      <c r="F22">
        <f t="shared" si="5"/>
        <v>348.1800990827727</v>
      </c>
      <c r="G22">
        <f t="shared" si="6"/>
        <v>738.69451173565551</v>
      </c>
      <c r="H22">
        <f t="shared" si="7"/>
        <v>318.14802129305065</v>
      </c>
      <c r="I22" t="str">
        <f t="shared" si="8"/>
        <v/>
      </c>
      <c r="J22">
        <f t="shared" si="0"/>
        <v>299.03207778972205</v>
      </c>
      <c r="K22">
        <f t="shared" si="9"/>
        <v>299.03207778972205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45+172</f>
        <v>217</v>
      </c>
      <c r="D23" s="4">
        <v>308</v>
      </c>
      <c r="E23">
        <f t="shared" si="4"/>
        <v>918.41167957290793</v>
      </c>
      <c r="F23">
        <f t="shared" si="5"/>
        <v>392.680423559654</v>
      </c>
      <c r="G23">
        <f t="shared" si="6"/>
        <v>843.0256560004317</v>
      </c>
      <c r="H23">
        <f t="shared" si="7"/>
        <v>363.08235690776615</v>
      </c>
      <c r="I23">
        <f t="shared" si="8"/>
        <v>299.27616114667848</v>
      </c>
      <c r="J23">
        <f t="shared" si="0"/>
        <v>298.59806665188779</v>
      </c>
      <c r="K23">
        <f t="shared" si="9"/>
        <v>299.27616114667848</v>
      </c>
      <c r="L23">
        <f t="shared" si="1"/>
        <v>-8.7238388533215243</v>
      </c>
      <c r="M23">
        <f t="shared" si="2"/>
        <v>2.832415212117378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791.0579500378044</v>
      </c>
      <c r="F24">
        <f t="shared" si="5"/>
        <v>338.22846310657911</v>
      </c>
      <c r="G24">
        <f t="shared" si="6"/>
        <v>714.44376658875706</v>
      </c>
      <c r="H24">
        <f t="shared" si="7"/>
        <v>307.70347830431274</v>
      </c>
      <c r="I24" t="str">
        <f t="shared" si="8"/>
        <v/>
      </c>
      <c r="J24">
        <f t="shared" si="0"/>
        <v>299.52498480226632</v>
      </c>
      <c r="K24">
        <f t="shared" si="9"/>
        <v>299.52498480226632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681.36402686975703</v>
      </c>
      <c r="F25">
        <f t="shared" si="5"/>
        <v>291.32721264384526</v>
      </c>
      <c r="G25">
        <f t="shared" si="6"/>
        <v>605.47373853266095</v>
      </c>
      <c r="H25">
        <f t="shared" si="7"/>
        <v>260.77122382629182</v>
      </c>
      <c r="I25" t="str">
        <f t="shared" si="8"/>
        <v/>
      </c>
      <c r="J25">
        <f t="shared" si="0"/>
        <v>299.5559888175535</v>
      </c>
      <c r="K25">
        <f t="shared" si="9"/>
        <v>299.5559888175535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270</v>
      </c>
      <c r="D26" s="4"/>
      <c r="E26">
        <f t="shared" si="4"/>
        <v>856.88107121606481</v>
      </c>
      <c r="F26">
        <f t="shared" si="5"/>
        <v>366.37210683323298</v>
      </c>
      <c r="G26">
        <f t="shared" si="6"/>
        <v>783.12428660846001</v>
      </c>
      <c r="H26">
        <f t="shared" si="7"/>
        <v>337.28346190850334</v>
      </c>
      <c r="I26" t="str">
        <f t="shared" si="8"/>
        <v/>
      </c>
      <c r="J26">
        <f t="shared" si="0"/>
        <v>298.08864492472958</v>
      </c>
      <c r="K26">
        <f t="shared" si="9"/>
        <v>298.08864492472958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738.05962913886026</v>
      </c>
      <c r="F27">
        <f t="shared" si="5"/>
        <v>315.56825139386888</v>
      </c>
      <c r="G27">
        <f t="shared" si="6"/>
        <v>663.67881101757951</v>
      </c>
      <c r="H27">
        <f t="shared" si="7"/>
        <v>285.83954144081622</v>
      </c>
      <c r="I27" t="str">
        <f t="shared" si="8"/>
        <v/>
      </c>
      <c r="J27">
        <f t="shared" si="0"/>
        <v>298.72870995305266</v>
      </c>
      <c r="K27">
        <f t="shared" si="9"/>
        <v>298.72870995305266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635.71484359144665</v>
      </c>
      <c r="F28">
        <f t="shared" si="5"/>
        <v>271.80923282763132</v>
      </c>
      <c r="G28">
        <f t="shared" si="6"/>
        <v>562.45167175351605</v>
      </c>
      <c r="H28">
        <f t="shared" si="7"/>
        <v>242.24206840375837</v>
      </c>
      <c r="I28" t="str">
        <f t="shared" si="8"/>
        <v/>
      </c>
      <c r="J28">
        <f t="shared" si="0"/>
        <v>298.56716442387301</v>
      </c>
      <c r="K28">
        <f t="shared" si="9"/>
        <v>298.56716442387301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547.56193999396066</v>
      </c>
      <c r="F29">
        <f t="shared" si="5"/>
        <v>234.11816215356095</v>
      </c>
      <c r="G29">
        <f t="shared" si="6"/>
        <v>476.6641300078291</v>
      </c>
      <c r="H29">
        <f t="shared" si="7"/>
        <v>205.29426897601303</v>
      </c>
      <c r="I29" t="str">
        <f t="shared" si="8"/>
        <v/>
      </c>
      <c r="J29">
        <f t="shared" si="0"/>
        <v>297.82389317754792</v>
      </c>
      <c r="K29">
        <f t="shared" si="9"/>
        <v>297.82389317754792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37+165.6</f>
        <v>202.6</v>
      </c>
      <c r="D30" s="4">
        <v>288</v>
      </c>
      <c r="E30">
        <f t="shared" si="4"/>
        <v>674.23296744198251</v>
      </c>
      <c r="F30">
        <f t="shared" si="5"/>
        <v>288.27822328666531</v>
      </c>
      <c r="G30">
        <f t="shared" si="6"/>
        <v>606.56127213520062</v>
      </c>
      <c r="H30">
        <f t="shared" si="7"/>
        <v>261.23961320544771</v>
      </c>
      <c r="I30">
        <f t="shared" si="8"/>
        <v>296.67170660031712</v>
      </c>
      <c r="J30">
        <f t="shared" si="0"/>
        <v>296.03861008121754</v>
      </c>
      <c r="K30">
        <f t="shared" si="9"/>
        <v>296.67170660031712</v>
      </c>
      <c r="L30">
        <f t="shared" si="1"/>
        <v>8.6717066003171226</v>
      </c>
      <c r="M30">
        <f t="shared" si="2"/>
        <v>3.0110092362212231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580.73885702388861</v>
      </c>
      <c r="F31">
        <f t="shared" si="5"/>
        <v>248.30344106657958</v>
      </c>
      <c r="G31">
        <f t="shared" si="6"/>
        <v>514.04594492070703</v>
      </c>
      <c r="H31">
        <f t="shared" si="7"/>
        <v>221.39422675007469</v>
      </c>
      <c r="I31" t="str">
        <f t="shared" si="8"/>
        <v/>
      </c>
      <c r="J31">
        <f t="shared" si="0"/>
        <v>295.90921431650486</v>
      </c>
      <c r="K31">
        <f t="shared" si="9"/>
        <v>295.90921431650486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500.2093287383392</v>
      </c>
      <c r="F32">
        <f t="shared" si="5"/>
        <v>213.87185664799495</v>
      </c>
      <c r="G32">
        <f t="shared" si="6"/>
        <v>435.6414522794056</v>
      </c>
      <c r="H32">
        <f t="shared" si="7"/>
        <v>187.62622956311037</v>
      </c>
      <c r="I32" t="str">
        <f t="shared" si="8"/>
        <v/>
      </c>
      <c r="J32">
        <f t="shared" si="0"/>
        <v>295.24562708488457</v>
      </c>
      <c r="K32">
        <f t="shared" si="9"/>
        <v>295.24562708488457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270</v>
      </c>
      <c r="D33" s="4"/>
      <c r="E33">
        <f t="shared" si="4"/>
        <v>700.84661811525302</v>
      </c>
      <c r="F33">
        <f t="shared" si="5"/>
        <v>299.6572811223719</v>
      </c>
      <c r="G33">
        <f t="shared" si="6"/>
        <v>639.19554919042162</v>
      </c>
      <c r="H33">
        <f t="shared" si="7"/>
        <v>275.29485594314275</v>
      </c>
      <c r="I33" t="str">
        <f t="shared" si="8"/>
        <v/>
      </c>
      <c r="J33">
        <f t="shared" si="0"/>
        <v>293.36242517922909</v>
      </c>
      <c r="K33">
        <f t="shared" si="9"/>
        <v>293.36242517922909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603.66206282894757</v>
      </c>
      <c r="F34">
        <f t="shared" si="5"/>
        <v>258.10459491194626</v>
      </c>
      <c r="G34">
        <f t="shared" si="6"/>
        <v>541.70270204699455</v>
      </c>
      <c r="H34">
        <f t="shared" si="7"/>
        <v>233.30570357211937</v>
      </c>
      <c r="I34" t="str">
        <f t="shared" si="8"/>
        <v/>
      </c>
      <c r="J34">
        <f t="shared" si="0"/>
        <v>293.79889133982692</v>
      </c>
      <c r="K34">
        <f t="shared" si="9"/>
        <v>293.79889133982692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371.25</v>
      </c>
      <c r="D35" s="4"/>
      <c r="E35">
        <f t="shared" si="4"/>
        <v>891.20383394854878</v>
      </c>
      <c r="F35">
        <f t="shared" si="5"/>
        <v>381.04730893192249</v>
      </c>
      <c r="G35">
        <f t="shared" si="6"/>
        <v>830.32988216857279</v>
      </c>
      <c r="H35">
        <f t="shared" si="7"/>
        <v>357.61441954093834</v>
      </c>
      <c r="I35" t="str">
        <f t="shared" si="8"/>
        <v/>
      </c>
      <c r="J35">
        <f t="shared" si="0"/>
        <v>292.4328893909842</v>
      </c>
      <c r="K35">
        <f t="shared" si="9"/>
        <v>292.4328893909842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767.62294473107806</v>
      </c>
      <c r="F36">
        <f t="shared" si="5"/>
        <v>328.20848185563563</v>
      </c>
      <c r="G36">
        <f t="shared" si="6"/>
        <v>703.68440664326613</v>
      </c>
      <c r="H36">
        <f t="shared" si="7"/>
        <v>303.06953420068771</v>
      </c>
      <c r="I36" t="str">
        <f t="shared" si="8"/>
        <v/>
      </c>
      <c r="J36">
        <f t="shared" si="0"/>
        <v>294.13894765494797</v>
      </c>
      <c r="K36">
        <f t="shared" si="9"/>
        <v>294.13894765494797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37+450</f>
        <v>487</v>
      </c>
      <c r="D37" s="4">
        <v>297</v>
      </c>
      <c r="E37">
        <f t="shared" si="4"/>
        <v>1148.1786920472675</v>
      </c>
      <c r="F37">
        <f t="shared" si="5"/>
        <v>490.92068964645449</v>
      </c>
      <c r="G37">
        <f t="shared" si="6"/>
        <v>1083.3554423208825</v>
      </c>
      <c r="H37">
        <f t="shared" si="7"/>
        <v>466.58988912968516</v>
      </c>
      <c r="I37">
        <f t="shared" si="8"/>
        <v>294.85260705576951</v>
      </c>
      <c r="J37">
        <f t="shared" si="0"/>
        <v>293.33080051676939</v>
      </c>
      <c r="K37">
        <f t="shared" si="9"/>
        <v>294.85260705576951</v>
      </c>
      <c r="L37">
        <f t="shared" si="1"/>
        <v>-2.1473929442304893</v>
      </c>
      <c r="M37">
        <f t="shared" si="2"/>
        <v>0.72302792735033317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988.9637758421992</v>
      </c>
      <c r="F38">
        <f t="shared" si="5"/>
        <v>422.84601015033223</v>
      </c>
      <c r="G38">
        <f t="shared" si="6"/>
        <v>918.11742294799603</v>
      </c>
      <c r="H38">
        <f t="shared" si="7"/>
        <v>395.42359769163664</v>
      </c>
      <c r="I38" t="str">
        <f t="shared" si="8"/>
        <v/>
      </c>
      <c r="J38">
        <f t="shared" si="0"/>
        <v>296.42241245869553</v>
      </c>
      <c r="K38">
        <f t="shared" si="9"/>
        <v>296.42241245869553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851.82677287290733</v>
      </c>
      <c r="F39">
        <f t="shared" si="5"/>
        <v>364.2110672272135</v>
      </c>
      <c r="G39">
        <f t="shared" si="6"/>
        <v>778.08221511753527</v>
      </c>
      <c r="H39">
        <f t="shared" si="7"/>
        <v>335.11189430840471</v>
      </c>
      <c r="I39" t="str">
        <f t="shared" si="8"/>
        <v/>
      </c>
      <c r="J39">
        <f t="shared" si="0"/>
        <v>298.09917291880885</v>
      </c>
      <c r="K39">
        <f t="shared" si="9"/>
        <v>298.09917291880885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360</v>
      </c>
      <c r="D40" s="4"/>
      <c r="E40">
        <f t="shared" si="4"/>
        <v>1093.706197039568</v>
      </c>
      <c r="F40">
        <f t="shared" si="5"/>
        <v>467.63017310824824</v>
      </c>
      <c r="G40">
        <f t="shared" si="6"/>
        <v>1019.4057778996121</v>
      </c>
      <c r="H40">
        <f t="shared" si="7"/>
        <v>439.04743568681664</v>
      </c>
      <c r="I40" t="str">
        <f t="shared" si="8"/>
        <v/>
      </c>
      <c r="J40">
        <f t="shared" si="0"/>
        <v>297.58273742143166</v>
      </c>
      <c r="K40">
        <f t="shared" si="9"/>
        <v>297.58273742143166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942.04483829746539</v>
      </c>
      <c r="F41">
        <f t="shared" si="5"/>
        <v>402.78512821925432</v>
      </c>
      <c r="G41">
        <f t="shared" si="6"/>
        <v>863.9216356715101</v>
      </c>
      <c r="H41">
        <f t="shared" si="7"/>
        <v>372.0820373977607</v>
      </c>
      <c r="I41" t="str">
        <f t="shared" si="8"/>
        <v/>
      </c>
      <c r="J41">
        <f t="shared" si="0"/>
        <v>299.70309082149367</v>
      </c>
      <c r="K41">
        <f t="shared" si="9"/>
        <v>299.70309082149367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315</v>
      </c>
      <c r="D42" s="4"/>
      <c r="E42">
        <f t="shared" si="4"/>
        <v>1126.4139608653893</v>
      </c>
      <c r="F42">
        <f t="shared" si="5"/>
        <v>481.61485866754487</v>
      </c>
      <c r="G42">
        <f t="shared" si="6"/>
        <v>1047.1526018021418</v>
      </c>
      <c r="H42">
        <f t="shared" si="7"/>
        <v>450.9977033299524</v>
      </c>
      <c r="I42" t="str">
        <f t="shared" si="8"/>
        <v/>
      </c>
      <c r="J42">
        <f t="shared" si="0"/>
        <v>299.61715533759252</v>
      </c>
      <c r="K42">
        <f t="shared" si="9"/>
        <v>299.61715533759252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970.21710262930299</v>
      </c>
      <c r="F43">
        <f t="shared" si="5"/>
        <v>414.83059425209598</v>
      </c>
      <c r="G43">
        <f t="shared" si="6"/>
        <v>887.43639496584422</v>
      </c>
      <c r="H43">
        <f t="shared" si="7"/>
        <v>382.20959895645808</v>
      </c>
      <c r="I43" t="str">
        <f t="shared" si="8"/>
        <v/>
      </c>
      <c r="J43">
        <f t="shared" si="0"/>
        <v>301.62099529563795</v>
      </c>
      <c r="K43">
        <f t="shared" si="9"/>
        <v>301.62099529563795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36+405</f>
        <v>441</v>
      </c>
      <c r="D44" s="4">
        <v>296</v>
      </c>
      <c r="E44">
        <f t="shared" si="4"/>
        <v>1276.6796514766306</v>
      </c>
      <c r="F44">
        <f t="shared" si="5"/>
        <v>545.86316511672476</v>
      </c>
      <c r="G44">
        <f t="shared" si="6"/>
        <v>1193.0807891367672</v>
      </c>
      <c r="H44">
        <f t="shared" si="7"/>
        <v>513.84745151923721</v>
      </c>
      <c r="I44">
        <f t="shared" si="8"/>
        <v>302.39377660302972</v>
      </c>
      <c r="J44">
        <f t="shared" si="0"/>
        <v>301.01571359748755</v>
      </c>
      <c r="K44">
        <f t="shared" si="9"/>
        <v>302.39377660302972</v>
      </c>
      <c r="L44">
        <f t="shared" si="1"/>
        <v>6.3937766030297212</v>
      </c>
      <c r="M44">
        <f t="shared" si="2"/>
        <v>2.1600596631857165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1099.6458455555924</v>
      </c>
      <c r="F45">
        <f t="shared" si="5"/>
        <v>470.16975720429605</v>
      </c>
      <c r="G45">
        <f t="shared" si="6"/>
        <v>1011.1069891746237</v>
      </c>
      <c r="H45">
        <f t="shared" si="7"/>
        <v>435.47323394301247</v>
      </c>
      <c r="I45" t="str">
        <f t="shared" si="8"/>
        <v/>
      </c>
      <c r="J45">
        <f t="shared" si="0"/>
        <v>303.69652326128357</v>
      </c>
      <c r="K45">
        <f t="shared" si="9"/>
        <v>303.69652326128357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947.16085139217728</v>
      </c>
      <c r="F46">
        <f t="shared" si="5"/>
        <v>404.97255487513314</v>
      </c>
      <c r="G46">
        <f t="shared" si="6"/>
        <v>856.88861380247931</v>
      </c>
      <c r="H46">
        <f t="shared" si="7"/>
        <v>369.05298823630756</v>
      </c>
      <c r="I46" t="str">
        <f t="shared" si="8"/>
        <v/>
      </c>
      <c r="J46">
        <f t="shared" si="0"/>
        <v>304.91956663882559</v>
      </c>
      <c r="K46">
        <f t="shared" si="9"/>
        <v>304.91956663882559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270</v>
      </c>
      <c r="D47" s="4"/>
      <c r="E47">
        <f t="shared" si="4"/>
        <v>1085.8205498941256</v>
      </c>
      <c r="F47">
        <f t="shared" si="5"/>
        <v>464.25854867229344</v>
      </c>
      <c r="G47">
        <f t="shared" si="6"/>
        <v>996.19228659839098</v>
      </c>
      <c r="H47">
        <f t="shared" si="7"/>
        <v>429.04962711039417</v>
      </c>
      <c r="I47" t="str">
        <f t="shared" si="8"/>
        <v/>
      </c>
      <c r="J47">
        <f t="shared" si="0"/>
        <v>304.20892156189933</v>
      </c>
      <c r="K47">
        <f t="shared" si="9"/>
        <v>304.20892156189933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935.25267307968863</v>
      </c>
      <c r="F48">
        <f t="shared" si="5"/>
        <v>399.88103806673797</v>
      </c>
      <c r="G48">
        <f t="shared" si="6"/>
        <v>844.2487656433276</v>
      </c>
      <c r="H48">
        <f t="shared" si="7"/>
        <v>363.6091374733852</v>
      </c>
      <c r="I48" t="str">
        <f t="shared" si="8"/>
        <v/>
      </c>
      <c r="J48">
        <f t="shared" si="0"/>
        <v>305.27190059335283</v>
      </c>
      <c r="K48">
        <f t="shared" si="9"/>
        <v>305.27190059335283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360</v>
      </c>
      <c r="D49" s="4"/>
      <c r="E49">
        <f t="shared" si="4"/>
        <v>1165.5636473153795</v>
      </c>
      <c r="F49">
        <f t="shared" si="5"/>
        <v>498.35388300634565</v>
      </c>
      <c r="G49">
        <f t="shared" si="6"/>
        <v>1075.4803223020995</v>
      </c>
      <c r="H49">
        <f t="shared" si="7"/>
        <v>463.19815707859107</v>
      </c>
      <c r="I49" t="str">
        <f t="shared" si="8"/>
        <v/>
      </c>
      <c r="J49">
        <f t="shared" si="0"/>
        <v>304.15572592775459</v>
      </c>
      <c r="K49">
        <f t="shared" si="9"/>
        <v>304.15572592775459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1003.9380051358499</v>
      </c>
      <c r="F50">
        <f t="shared" si="5"/>
        <v>429.24846215774198</v>
      </c>
      <c r="G50">
        <f t="shared" si="6"/>
        <v>911.44345001667284</v>
      </c>
      <c r="H50">
        <f t="shared" si="7"/>
        <v>392.54918716261449</v>
      </c>
      <c r="I50" t="str">
        <f t="shared" si="8"/>
        <v/>
      </c>
      <c r="J50">
        <f t="shared" si="0"/>
        <v>305.6992749951275</v>
      </c>
      <c r="K50">
        <f t="shared" si="9"/>
        <v>305.6992749951275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32+360</f>
        <v>392</v>
      </c>
      <c r="D51" s="4">
        <v>302</v>
      </c>
      <c r="E51">
        <f t="shared" si="4"/>
        <v>1256.724565215814</v>
      </c>
      <c r="F51">
        <f t="shared" si="5"/>
        <v>537.33107444393306</v>
      </c>
      <c r="G51">
        <f t="shared" si="6"/>
        <v>1164.4261851672873</v>
      </c>
      <c r="H51">
        <f t="shared" si="7"/>
        <v>501.5062124698149</v>
      </c>
      <c r="I51">
        <f t="shared" si="8"/>
        <v>306.04980686793351</v>
      </c>
      <c r="J51">
        <f t="shared" si="0"/>
        <v>304.82486197411816</v>
      </c>
      <c r="K51">
        <f t="shared" si="9"/>
        <v>306.04980686793351</v>
      </c>
      <c r="L51">
        <f t="shared" si="1"/>
        <v>4.049806867933512</v>
      </c>
      <c r="M51">
        <f t="shared" si="2"/>
        <v>1.3409956516336132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1082.457878567139</v>
      </c>
      <c r="F52">
        <f t="shared" si="5"/>
        <v>462.82078908109673</v>
      </c>
      <c r="G52">
        <f t="shared" si="6"/>
        <v>986.82290832328852</v>
      </c>
      <c r="H52">
        <f t="shared" si="7"/>
        <v>425.01433361407993</v>
      </c>
      <c r="I52" t="str">
        <f t="shared" si="8"/>
        <v/>
      </c>
      <c r="J52">
        <f t="shared" si="0"/>
        <v>306.80645546701686</v>
      </c>
      <c r="K52">
        <f t="shared" si="9"/>
        <v>306.80645546701686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932.35629453209219</v>
      </c>
      <c r="F53">
        <f t="shared" si="5"/>
        <v>398.64264881259851</v>
      </c>
      <c r="G53">
        <f t="shared" si="6"/>
        <v>836.308445134914</v>
      </c>
      <c r="H53">
        <f t="shared" si="7"/>
        <v>360.18932425147727</v>
      </c>
      <c r="I53" t="str">
        <f t="shared" si="8"/>
        <v/>
      </c>
      <c r="J53">
        <f t="shared" si="0"/>
        <v>307.45332456112124</v>
      </c>
      <c r="K53">
        <f t="shared" si="9"/>
        <v>307.45332456112124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315</v>
      </c>
      <c r="D54" s="4"/>
      <c r="E54">
        <f t="shared" si="4"/>
        <v>1118.0689019551501</v>
      </c>
      <c r="F54">
        <f t="shared" si="5"/>
        <v>478.04680597354292</v>
      </c>
      <c r="G54">
        <f t="shared" si="6"/>
        <v>1023.7510935395172</v>
      </c>
      <c r="H54">
        <f t="shared" si="7"/>
        <v>440.91891780935379</v>
      </c>
      <c r="I54" t="str">
        <f t="shared" si="8"/>
        <v/>
      </c>
      <c r="J54">
        <f t="shared" si="0"/>
        <v>306.12788816418907</v>
      </c>
      <c r="K54">
        <f t="shared" si="9"/>
        <v>306.12788816418907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963.02923106657579</v>
      </c>
      <c r="F55">
        <f t="shared" si="5"/>
        <v>411.75731403090293</v>
      </c>
      <c r="G55">
        <f t="shared" si="6"/>
        <v>867.60418512975491</v>
      </c>
      <c r="H55">
        <f t="shared" si="7"/>
        <v>373.66807303880199</v>
      </c>
      <c r="I55" t="str">
        <f t="shared" si="8"/>
        <v/>
      </c>
      <c r="J55">
        <f t="shared" si="0"/>
        <v>307.089240992101</v>
      </c>
      <c r="K55">
        <f t="shared" si="9"/>
        <v>307.089240992101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270</v>
      </c>
      <c r="D56" s="4"/>
      <c r="E56">
        <f t="shared" si="4"/>
        <v>1099.4885031386757</v>
      </c>
      <c r="F56">
        <f t="shared" si="5"/>
        <v>470.10248313941537</v>
      </c>
      <c r="G56">
        <f t="shared" si="6"/>
        <v>1005.2734730198459</v>
      </c>
      <c r="H56">
        <f t="shared" si="7"/>
        <v>432.9607993813114</v>
      </c>
      <c r="I56" t="str">
        <f t="shared" si="8"/>
        <v/>
      </c>
      <c r="J56">
        <f t="shared" si="0"/>
        <v>306.14168375810402</v>
      </c>
      <c r="K56">
        <f t="shared" si="9"/>
        <v>306.14168375810402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947.02532723395018</v>
      </c>
      <c r="F57">
        <f t="shared" si="5"/>
        <v>404.91460952770473</v>
      </c>
      <c r="G57">
        <f t="shared" si="6"/>
        <v>851.94485055587938</v>
      </c>
      <c r="H57">
        <f t="shared" si="7"/>
        <v>366.92376097164106</v>
      </c>
      <c r="I57" t="str">
        <f t="shared" si="8"/>
        <v/>
      </c>
      <c r="J57">
        <f t="shared" si="0"/>
        <v>306.99084855606361</v>
      </c>
      <c r="K57">
        <f t="shared" si="9"/>
        <v>306.99084855606361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41+360</f>
        <v>401</v>
      </c>
      <c r="D58" s="4">
        <v>299</v>
      </c>
      <c r="E58">
        <f t="shared" si="4"/>
        <v>1216.7038185141005</v>
      </c>
      <c r="F58">
        <f t="shared" si="5"/>
        <v>520.21961548109562</v>
      </c>
      <c r="G58">
        <f t="shared" si="6"/>
        <v>1123.0025673296075</v>
      </c>
      <c r="H58">
        <f t="shared" si="7"/>
        <v>483.66549233383881</v>
      </c>
      <c r="I58">
        <f t="shared" si="8"/>
        <v>306.80719177587912</v>
      </c>
      <c r="J58">
        <f t="shared" si="0"/>
        <v>305.5541231472568</v>
      </c>
      <c r="K58">
        <f t="shared" si="9"/>
        <v>306.80719177587912</v>
      </c>
      <c r="L58">
        <f t="shared" si="1"/>
        <v>7.8071917758791187</v>
      </c>
      <c r="M58">
        <f t="shared" si="2"/>
        <v>2.6111009283876654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1047.9867034405747</v>
      </c>
      <c r="F59">
        <f t="shared" si="5"/>
        <v>448.08213108015207</v>
      </c>
      <c r="G59">
        <f t="shared" si="6"/>
        <v>951.71739837464463</v>
      </c>
      <c r="H59">
        <f t="shared" si="7"/>
        <v>409.89475664524309</v>
      </c>
      <c r="I59" t="str">
        <f t="shared" si="8"/>
        <v/>
      </c>
      <c r="J59">
        <f t="shared" si="0"/>
        <v>307.18737443490897</v>
      </c>
      <c r="K59">
        <f t="shared" si="9"/>
        <v>307.18737443490897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902.6651465017286</v>
      </c>
      <c r="F60">
        <f t="shared" si="5"/>
        <v>385.94776171147032</v>
      </c>
      <c r="G60">
        <f t="shared" si="6"/>
        <v>806.55737815704799</v>
      </c>
      <c r="H60">
        <f t="shared" si="7"/>
        <v>347.37585002093869</v>
      </c>
      <c r="I60" t="str">
        <f t="shared" si="8"/>
        <v/>
      </c>
      <c r="J60">
        <f t="shared" si="0"/>
        <v>307.57191169053164</v>
      </c>
      <c r="K60">
        <f t="shared" si="9"/>
        <v>307.57191169053164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777.49494724881299</v>
      </c>
      <c r="F61">
        <f t="shared" si="5"/>
        <v>332.42940175056646</v>
      </c>
      <c r="G61">
        <f t="shared" si="6"/>
        <v>683.53778692137303</v>
      </c>
      <c r="H61">
        <f t="shared" si="7"/>
        <v>294.39259522465056</v>
      </c>
      <c r="I61" t="str">
        <f t="shared" si="8"/>
        <v/>
      </c>
      <c r="J61">
        <f t="shared" si="0"/>
        <v>307.03680652591595</v>
      </c>
      <c r="K61">
        <f t="shared" si="9"/>
        <v>307.03680652591595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669.6817699677041</v>
      </c>
      <c r="F62">
        <f t="shared" si="5"/>
        <v>286.33229185781596</v>
      </c>
      <c r="G62">
        <f t="shared" si="6"/>
        <v>579.28167146267594</v>
      </c>
      <c r="H62">
        <f t="shared" si="7"/>
        <v>249.49057373412955</v>
      </c>
      <c r="I62" t="str">
        <f t="shared" si="8"/>
        <v/>
      </c>
      <c r="J62">
        <f t="shared" si="0"/>
        <v>305.84171812368646</v>
      </c>
      <c r="K62">
        <f t="shared" si="9"/>
        <v>305.84171812368646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576.8187621205941</v>
      </c>
      <c r="F63">
        <f t="shared" si="5"/>
        <v>246.62734682555734</v>
      </c>
      <c r="G63">
        <f t="shared" si="6"/>
        <v>490.92714596507267</v>
      </c>
      <c r="H63">
        <f t="shared" si="7"/>
        <v>211.43720117921328</v>
      </c>
      <c r="I63" t="str">
        <f t="shared" si="8"/>
        <v/>
      </c>
      <c r="J63">
        <f t="shared" si="0"/>
        <v>304.19014564634404</v>
      </c>
      <c r="K63">
        <f t="shared" si="9"/>
        <v>304.19014564634404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496.83282307412998</v>
      </c>
      <c r="F64">
        <f t="shared" si="5"/>
        <v>212.4281819824138</v>
      </c>
      <c r="G64">
        <f t="shared" si="6"/>
        <v>416.04883171405572</v>
      </c>
      <c r="H64">
        <f t="shared" si="7"/>
        <v>179.18789224533941</v>
      </c>
      <c r="I64" t="str">
        <f t="shared" si="8"/>
        <v/>
      </c>
      <c r="J64">
        <f t="shared" si="0"/>
        <v>302.24028973707436</v>
      </c>
      <c r="K64">
        <f t="shared" si="9"/>
        <v>302.24028973707436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40</v>
      </c>
      <c r="D65" s="4">
        <v>307</v>
      </c>
      <c r="E65">
        <f t="shared" si="4"/>
        <v>467.9383236015525</v>
      </c>
      <c r="F65">
        <f t="shared" si="5"/>
        <v>200.07391369097357</v>
      </c>
      <c r="G65">
        <f t="shared" si="6"/>
        <v>392.59127916089147</v>
      </c>
      <c r="H65">
        <f t="shared" si="7"/>
        <v>169.08496903337218</v>
      </c>
      <c r="I65">
        <f t="shared" si="8"/>
        <v>300.11393903452131</v>
      </c>
      <c r="J65">
        <f t="shared" si="0"/>
        <v>299.98894465760134</v>
      </c>
      <c r="K65">
        <f t="shared" si="9"/>
        <v>300.11393903452131</v>
      </c>
      <c r="L65">
        <f t="shared" si="1"/>
        <v>-6.8860609654786913</v>
      </c>
      <c r="M65">
        <f t="shared" si="2"/>
        <v>2.2430166011331245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403.05054829497658</v>
      </c>
      <c r="F66">
        <f t="shared" si="5"/>
        <v>172.33019085082088</v>
      </c>
      <c r="G66">
        <f t="shared" si="6"/>
        <v>332.71157314987084</v>
      </c>
      <c r="H66">
        <f t="shared" si="7"/>
        <v>143.2954042263263</v>
      </c>
      <c r="I66" t="str">
        <f t="shared" si="8"/>
        <v/>
      </c>
      <c r="J66">
        <f t="shared" si="0"/>
        <v>298.03478662449459</v>
      </c>
      <c r="K66">
        <f t="shared" si="9"/>
        <v>298.03478662449459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347.16058994818837</v>
      </c>
      <c r="F67">
        <f t="shared" si="5"/>
        <v>148.43361701091257</v>
      </c>
      <c r="G67">
        <f t="shared" si="6"/>
        <v>281.96497676785151</v>
      </c>
      <c r="H67">
        <f t="shared" si="7"/>
        <v>121.43937447410572</v>
      </c>
      <c r="I67" t="str">
        <f t="shared" si="8"/>
        <v/>
      </c>
      <c r="J67">
        <f t="shared" ref="J67:J130" si="10">$O$2+F67-H67</f>
        <v>295.99424253680689</v>
      </c>
      <c r="K67">
        <f t="shared" si="9"/>
        <v>295.99424253680689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299.02074497358103</v>
      </c>
      <c r="F68">
        <f t="shared" ref="F68:F131" si="15">E68*$O$3</f>
        <v>127.85071814848119</v>
      </c>
      <c r="G68">
        <f t="shared" ref="G68:G131" si="16">(G67*EXP(-1/$O$6)+C68)</f>
        <v>238.95846895557833</v>
      </c>
      <c r="H68">
        <f t="shared" ref="H68:H131" si="17">G68*$O$4</f>
        <v>102.91692013631696</v>
      </c>
      <c r="I68" t="str">
        <f t="shared" ref="I68:I131" si="18">IF(ISBLANK(D68),"",($O$2+((E67*EXP(-1/$O$5))*$O$3)-((G67*EXP(-1/$O$6))*$O$4)))</f>
        <v/>
      </c>
      <c r="J68">
        <f t="shared" si="10"/>
        <v>293.93379801216423</v>
      </c>
      <c r="K68">
        <f t="shared" ref="K68:K131" si="19">IF(I68="",J68,I68)</f>
        <v>293.93379801216423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257.55632555498249</v>
      </c>
      <c r="F69">
        <f t="shared" si="15"/>
        <v>110.12199567892134</v>
      </c>
      <c r="G69">
        <f t="shared" si="16"/>
        <v>202.51149820144801</v>
      </c>
      <c r="H69">
        <f t="shared" si="17"/>
        <v>87.219589990588531</v>
      </c>
      <c r="I69" t="str">
        <f t="shared" si="18"/>
        <v/>
      </c>
      <c r="J69">
        <f t="shared" si="10"/>
        <v>291.90240568833281</v>
      </c>
      <c r="K69">
        <f t="shared" si="19"/>
        <v>291.90240568833281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221.84166800616109</v>
      </c>
      <c r="F70">
        <f t="shared" si="15"/>
        <v>94.851668476548411</v>
      </c>
      <c r="G70">
        <f t="shared" si="16"/>
        <v>171.6235757746627</v>
      </c>
      <c r="H70">
        <f t="shared" si="17"/>
        <v>73.916483976107159</v>
      </c>
      <c r="I70" t="str">
        <f t="shared" si="18"/>
        <v/>
      </c>
      <c r="J70">
        <f t="shared" si="10"/>
        <v>289.93518450044127</v>
      </c>
      <c r="K70">
        <f t="shared" si="19"/>
        <v>289.93518450044127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191.07946798708994</v>
      </c>
      <c r="F71">
        <f t="shared" si="15"/>
        <v>81.698837342330776</v>
      </c>
      <c r="G71">
        <f t="shared" si="16"/>
        <v>145.4468117774795</v>
      </c>
      <c r="H71">
        <f t="shared" si="17"/>
        <v>62.642424757782763</v>
      </c>
      <c r="I71" t="str">
        <f t="shared" si="18"/>
        <v/>
      </c>
      <c r="J71">
        <f t="shared" si="10"/>
        <v>288.05641258454801</v>
      </c>
      <c r="K71">
        <f t="shared" si="19"/>
        <v>288.05641258454801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41</v>
      </c>
      <c r="D72" s="4">
        <v>290</v>
      </c>
      <c r="E72">
        <f t="shared" si="14"/>
        <v>205.58298125136403</v>
      </c>
      <c r="F72">
        <f t="shared" si="15"/>
        <v>87.900027787085023</v>
      </c>
      <c r="G72">
        <f t="shared" si="16"/>
        <v>164.26264011658409</v>
      </c>
      <c r="H72">
        <f t="shared" si="17"/>
        <v>70.746205765997459</v>
      </c>
      <c r="I72">
        <f t="shared" si="18"/>
        <v>286.2819412574305</v>
      </c>
      <c r="J72">
        <f t="shared" si="10"/>
        <v>286.15382202108759</v>
      </c>
      <c r="K72">
        <f t="shared" si="19"/>
        <v>286.2819412574305</v>
      </c>
      <c r="L72">
        <f t="shared" si="11"/>
        <v>-3.7180587425694966</v>
      </c>
      <c r="M72">
        <f t="shared" si="12"/>
        <v>1.2820892215756885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177.07533051734694</v>
      </c>
      <c r="F73">
        <f t="shared" si="15"/>
        <v>75.711162364412829</v>
      </c>
      <c r="G73">
        <f t="shared" si="16"/>
        <v>139.20859760245031</v>
      </c>
      <c r="H73">
        <f t="shared" si="17"/>
        <v>59.955690979939263</v>
      </c>
      <c r="I73" t="str">
        <f t="shared" si="18"/>
        <v/>
      </c>
      <c r="J73">
        <f t="shared" si="10"/>
        <v>284.75547138447354</v>
      </c>
      <c r="K73">
        <f t="shared" si="19"/>
        <v>284.75547138447354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152.52076065328302</v>
      </c>
      <c r="F74">
        <f t="shared" si="15"/>
        <v>65.212494818035765</v>
      </c>
      <c r="G74">
        <f t="shared" si="16"/>
        <v>117.97590512782956</v>
      </c>
      <c r="H74">
        <f t="shared" si="17"/>
        <v>50.810991797522988</v>
      </c>
      <c r="I74" t="str">
        <f t="shared" si="18"/>
        <v/>
      </c>
      <c r="J74">
        <f t="shared" si="10"/>
        <v>283.40150302051279</v>
      </c>
      <c r="K74">
        <f t="shared" si="19"/>
        <v>283.40150302051279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131.37110834293858</v>
      </c>
      <c r="F75">
        <f t="shared" si="15"/>
        <v>56.169649858542662</v>
      </c>
      <c r="G75">
        <f t="shared" si="16"/>
        <v>99.981713992108027</v>
      </c>
      <c r="H75">
        <f t="shared" si="17"/>
        <v>43.061081362764803</v>
      </c>
      <c r="I75" t="str">
        <f t="shared" si="18"/>
        <v/>
      </c>
      <c r="J75">
        <f t="shared" si="10"/>
        <v>282.10856849577783</v>
      </c>
      <c r="K75">
        <f t="shared" si="19"/>
        <v>282.10856849577783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113.15422263389178</v>
      </c>
      <c r="F76">
        <f t="shared" si="15"/>
        <v>48.380752400822082</v>
      </c>
      <c r="G76">
        <f t="shared" si="16"/>
        <v>84.732074078757236</v>
      </c>
      <c r="H76">
        <f t="shared" si="17"/>
        <v>36.493220512594768</v>
      </c>
      <c r="I76" t="str">
        <f t="shared" si="18"/>
        <v/>
      </c>
      <c r="J76">
        <f t="shared" si="10"/>
        <v>280.88753188822733</v>
      </c>
      <c r="K76">
        <f t="shared" si="19"/>
        <v>280.88753188822733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97.463424503174451</v>
      </c>
      <c r="F77">
        <f t="shared" si="15"/>
        <v>41.671920846301354</v>
      </c>
      <c r="G77">
        <f t="shared" si="16"/>
        <v>71.808374661937819</v>
      </c>
      <c r="H77">
        <f t="shared" si="17"/>
        <v>30.927117973689459</v>
      </c>
      <c r="I77" t="str">
        <f t="shared" si="18"/>
        <v/>
      </c>
      <c r="J77">
        <f t="shared" si="10"/>
        <v>279.7448028726119</v>
      </c>
      <c r="K77">
        <f t="shared" si="19"/>
        <v>279.7448028726119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83.94842803719483</v>
      </c>
      <c r="F78">
        <f t="shared" si="15"/>
        <v>35.893385299871817</v>
      </c>
      <c r="G78">
        <f t="shared" si="16"/>
        <v>60.855853319445409</v>
      </c>
      <c r="H78">
        <f t="shared" si="17"/>
        <v>26.209981271134918</v>
      </c>
      <c r="I78" t="str">
        <f t="shared" si="18"/>
        <v/>
      </c>
      <c r="J78">
        <f t="shared" si="10"/>
        <v>278.6834040287369</v>
      </c>
      <c r="K78">
        <f t="shared" si="19"/>
        <v>278.6834040287369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41</v>
      </c>
      <c r="D79" s="4">
        <v>294</v>
      </c>
      <c r="E79">
        <f t="shared" si="14"/>
        <v>113.30752054773679</v>
      </c>
      <c r="F79">
        <f t="shared" si="15"/>
        <v>48.446297178919274</v>
      </c>
      <c r="G79">
        <f t="shared" si="16"/>
        <v>92.573857515547815</v>
      </c>
      <c r="H79">
        <f t="shared" si="17"/>
        <v>39.87059484554004</v>
      </c>
      <c r="I79">
        <f t="shared" si="18"/>
        <v>277.70382156972215</v>
      </c>
      <c r="J79">
        <f t="shared" si="10"/>
        <v>277.57570233337924</v>
      </c>
      <c r="K79">
        <f t="shared" si="19"/>
        <v>277.70382156972215</v>
      </c>
      <c r="L79">
        <f t="shared" si="11"/>
        <v>-16.296178430277848</v>
      </c>
      <c r="M79">
        <f t="shared" si="12"/>
        <v>5.5429178334278388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97.595464998922182</v>
      </c>
      <c r="F80">
        <f t="shared" si="15"/>
        <v>41.728376702591596</v>
      </c>
      <c r="G80">
        <f t="shared" si="16"/>
        <v>78.454095649759239</v>
      </c>
      <c r="H80">
        <f t="shared" si="17"/>
        <v>33.789360685325718</v>
      </c>
      <c r="I80" t="str">
        <f t="shared" si="18"/>
        <v/>
      </c>
      <c r="J80">
        <f t="shared" si="10"/>
        <v>276.93901601726589</v>
      </c>
      <c r="K80">
        <f t="shared" si="19"/>
        <v>276.93901601726589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84.062158825044506</v>
      </c>
      <c r="F81">
        <f t="shared" si="15"/>
        <v>35.942012571211997</v>
      </c>
      <c r="G81">
        <f t="shared" si="16"/>
        <v>66.487940433807992</v>
      </c>
      <c r="H81">
        <f t="shared" si="17"/>
        <v>28.635662446123476</v>
      </c>
      <c r="I81" t="str">
        <f t="shared" si="18"/>
        <v/>
      </c>
      <c r="J81">
        <f t="shared" si="10"/>
        <v>276.3063501250885</v>
      </c>
      <c r="K81">
        <f t="shared" si="19"/>
        <v>276.3063501250885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72.405480586675296</v>
      </c>
      <c r="F82">
        <f t="shared" si="15"/>
        <v>30.958028319106184</v>
      </c>
      <c r="G82">
        <f t="shared" si="16"/>
        <v>56.346914543054396</v>
      </c>
      <c r="H82">
        <f t="shared" si="17"/>
        <v>24.268028370375241</v>
      </c>
      <c r="I82" t="str">
        <f t="shared" si="18"/>
        <v/>
      </c>
      <c r="J82">
        <f t="shared" si="10"/>
        <v>275.68999994873093</v>
      </c>
      <c r="K82">
        <f t="shared" si="19"/>
        <v>275.68999994873093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62.365203228940956</v>
      </c>
      <c r="F83">
        <f t="shared" si="15"/>
        <v>26.66516004098828</v>
      </c>
      <c r="G83">
        <f t="shared" si="16"/>
        <v>47.752641423494211</v>
      </c>
      <c r="H83">
        <f t="shared" si="17"/>
        <v>20.566564579862355</v>
      </c>
      <c r="I83" t="str">
        <f t="shared" si="18"/>
        <v/>
      </c>
      <c r="J83">
        <f t="shared" si="10"/>
        <v>275.09859546112591</v>
      </c>
      <c r="K83">
        <f t="shared" si="19"/>
        <v>275.09859546112591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53.717184697519613</v>
      </c>
      <c r="F84">
        <f t="shared" si="15"/>
        <v>22.967572504373457</v>
      </c>
      <c r="G84">
        <f t="shared" si="16"/>
        <v>40.469203707302164</v>
      </c>
      <c r="H84">
        <f t="shared" si="17"/>
        <v>17.429663924985284</v>
      </c>
      <c r="I84" t="str">
        <f t="shared" si="18"/>
        <v/>
      </c>
      <c r="J84">
        <f t="shared" si="10"/>
        <v>274.53790857938816</v>
      </c>
      <c r="K84">
        <f t="shared" si="19"/>
        <v>274.53790857938816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46.26836412662221</v>
      </c>
      <c r="F85">
        <f t="shared" si="15"/>
        <v>19.782719696142532</v>
      </c>
      <c r="G85">
        <f t="shared" si="16"/>
        <v>34.2966671556172</v>
      </c>
      <c r="H85">
        <f t="shared" si="17"/>
        <v>14.77121681446939</v>
      </c>
      <c r="I85" t="str">
        <f t="shared" si="18"/>
        <v/>
      </c>
      <c r="J85">
        <f t="shared" si="10"/>
        <v>274.01150288167315</v>
      </c>
      <c r="K85">
        <f t="shared" si="19"/>
        <v>274.01150288167315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39.852451892411821</v>
      </c>
      <c r="F86">
        <f t="shared" si="15"/>
        <v>17.039502041481491</v>
      </c>
      <c r="G86">
        <f t="shared" si="16"/>
        <v>29.065592357354681</v>
      </c>
      <c r="H86">
        <f t="shared" si="17"/>
        <v>12.518247461288757</v>
      </c>
      <c r="I86" t="str">
        <f t="shared" si="18"/>
        <v/>
      </c>
      <c r="J86">
        <f t="shared" si="10"/>
        <v>273.52125458019276</v>
      </c>
      <c r="K86">
        <f t="shared" si="19"/>
        <v>273.52125458019276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34.326217315367735</v>
      </c>
      <c r="F87">
        <f t="shared" si="15"/>
        <v>14.676679156418857</v>
      </c>
      <c r="G87">
        <f t="shared" si="16"/>
        <v>24.632383527259144</v>
      </c>
      <c r="H87">
        <f t="shared" si="17"/>
        <v>10.608910658501602</v>
      </c>
      <c r="I87" t="str">
        <f t="shared" si="18"/>
        <v/>
      </c>
      <c r="J87">
        <f t="shared" si="10"/>
        <v>273.06776849791726</v>
      </c>
      <c r="K87">
        <f t="shared" si="19"/>
        <v>273.06776849791726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29.566291137188625</v>
      </c>
      <c r="F88">
        <f t="shared" si="15"/>
        <v>12.641502699789662</v>
      </c>
      <c r="G88">
        <f t="shared" si="16"/>
        <v>20.875346725230465</v>
      </c>
      <c r="H88">
        <f t="shared" si="17"/>
        <v>8.9907940954285905</v>
      </c>
      <c r="I88" t="str">
        <f t="shared" si="18"/>
        <v/>
      </c>
      <c r="J88">
        <f t="shared" si="10"/>
        <v>272.65070860436106</v>
      </c>
      <c r="K88">
        <f t="shared" si="19"/>
        <v>272.65070860436106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25.466411389804886</v>
      </c>
      <c r="F89">
        <f t="shared" si="15"/>
        <v>10.888538804018028</v>
      </c>
      <c r="G89">
        <f t="shared" si="16"/>
        <v>17.691349292947603</v>
      </c>
      <c r="H89">
        <f t="shared" si="17"/>
        <v>7.6194796118502337</v>
      </c>
      <c r="I89" t="str">
        <f t="shared" si="18"/>
        <v/>
      </c>
      <c r="J89">
        <f t="shared" si="10"/>
        <v>272.26905919216779</v>
      </c>
      <c r="K89">
        <f t="shared" si="19"/>
        <v>272.26905919216779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21.935051172483711</v>
      </c>
      <c r="F90">
        <f t="shared" si="15"/>
        <v>9.3786537963227303</v>
      </c>
      <c r="G90">
        <f t="shared" si="16"/>
        <v>14.992988807548647</v>
      </c>
      <c r="H90">
        <f t="shared" si="17"/>
        <v>6.4573238958859553</v>
      </c>
      <c r="I90" t="str">
        <f t="shared" si="18"/>
        <v/>
      </c>
      <c r="J90">
        <f t="shared" si="10"/>
        <v>271.92132990043677</v>
      </c>
      <c r="K90">
        <f t="shared" si="19"/>
        <v>271.92132990043677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18.893375378837206</v>
      </c>
      <c r="F91">
        <f t="shared" si="15"/>
        <v>8.0781405672926994</v>
      </c>
      <c r="G91">
        <f t="shared" si="16"/>
        <v>12.706193838640003</v>
      </c>
      <c r="H91">
        <f t="shared" si="17"/>
        <v>5.4724251550631173</v>
      </c>
      <c r="I91" t="str">
        <f t="shared" si="18"/>
        <v/>
      </c>
      <c r="J91">
        <f t="shared" si="10"/>
        <v>271.60571541222959</v>
      </c>
      <c r="K91">
        <f t="shared" si="19"/>
        <v>271.60571541222959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16.273480759116609</v>
      </c>
      <c r="F92">
        <f t="shared" si="15"/>
        <v>6.9579660836319954</v>
      </c>
      <c r="G92">
        <f t="shared" si="16"/>
        <v>10.768190648138676</v>
      </c>
      <c r="H92">
        <f t="shared" si="17"/>
        <v>4.6377473951473123</v>
      </c>
      <c r="I92" t="str">
        <f t="shared" si="18"/>
        <v/>
      </c>
      <c r="J92">
        <f t="shared" si="10"/>
        <v>271.32021868848472</v>
      </c>
      <c r="K92">
        <f t="shared" si="19"/>
        <v>271.32021868848472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14.016880028434455</v>
      </c>
      <c r="F93">
        <f t="shared" si="15"/>
        <v>5.9931232463312227</v>
      </c>
      <c r="G93">
        <f t="shared" si="16"/>
        <v>9.1257800177769255</v>
      </c>
      <c r="H93">
        <f t="shared" si="17"/>
        <v>3.9303782677220744</v>
      </c>
      <c r="I93" t="str">
        <f t="shared" si="18"/>
        <v/>
      </c>
      <c r="J93">
        <f t="shared" si="10"/>
        <v>271.06274497860915</v>
      </c>
      <c r="K93">
        <f t="shared" si="19"/>
        <v>271.06274497860915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12.073196179708395</v>
      </c>
      <c r="F94">
        <f t="shared" si="15"/>
        <v>5.1620726249598317</v>
      </c>
      <c r="G94">
        <f t="shared" si="16"/>
        <v>7.7338769022678733</v>
      </c>
      <c r="H94">
        <f t="shared" si="17"/>
        <v>3.3309001140393701</v>
      </c>
      <c r="I94" t="str">
        <f t="shared" si="18"/>
        <v/>
      </c>
      <c r="J94">
        <f t="shared" si="10"/>
        <v>270.83117251092045</v>
      </c>
      <c r="K94">
        <f t="shared" si="19"/>
        <v>270.83117251092045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10.399037852791377</v>
      </c>
      <c r="F95">
        <f t="shared" si="15"/>
        <v>4.4462616051942581</v>
      </c>
      <c r="G95">
        <f t="shared" si="16"/>
        <v>6.5542728208347887</v>
      </c>
      <c r="H95">
        <f t="shared" si="17"/>
        <v>2.8228569399600687</v>
      </c>
      <c r="I95" t="str">
        <f t="shared" si="18"/>
        <v/>
      </c>
      <c r="J95">
        <f t="shared" si="10"/>
        <v>270.6234046652342</v>
      </c>
      <c r="K95">
        <f t="shared" si="19"/>
        <v>270.6234046652342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8.9570306532035335</v>
      </c>
      <c r="F96">
        <f t="shared" si="15"/>
        <v>3.8297102148923092</v>
      </c>
      <c r="G96">
        <f t="shared" si="16"/>
        <v>5.5545870140933475</v>
      </c>
      <c r="H96">
        <f t="shared" si="17"/>
        <v>2.3923026901630275</v>
      </c>
      <c r="I96" t="str">
        <f t="shared" si="18"/>
        <v/>
      </c>
      <c r="J96">
        <f t="shared" si="10"/>
        <v>270.43740752472928</v>
      </c>
      <c r="K96">
        <f t="shared" si="19"/>
        <v>270.43740752472928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7.7149827953450805</v>
      </c>
      <c r="F97">
        <f t="shared" si="15"/>
        <v>3.2986543825753376</v>
      </c>
      <c r="G97">
        <f t="shared" si="16"/>
        <v>4.7073775749854718</v>
      </c>
      <c r="H97">
        <f t="shared" si="17"/>
        <v>2.0274184215095996</v>
      </c>
      <c r="I97" t="str">
        <f t="shared" si="18"/>
        <v/>
      </c>
      <c r="J97">
        <f t="shared" si="10"/>
        <v>270.27123596106577</v>
      </c>
      <c r="K97">
        <f t="shared" si="19"/>
        <v>270.27123596106577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6.6451664437681233</v>
      </c>
      <c r="F98">
        <f t="shared" si="15"/>
        <v>2.8412386643174408</v>
      </c>
      <c r="G98">
        <f t="shared" si="16"/>
        <v>3.9893881538361478</v>
      </c>
      <c r="H98">
        <f t="shared" si="17"/>
        <v>1.7181878667688006</v>
      </c>
      <c r="I98" t="str">
        <f t="shared" si="18"/>
        <v/>
      </c>
      <c r="J98">
        <f t="shared" si="10"/>
        <v>270.12305079754861</v>
      </c>
      <c r="K98">
        <f t="shared" si="19"/>
        <v>270.12305079754861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5.7236987089621563</v>
      </c>
      <c r="F99">
        <f t="shared" si="15"/>
        <v>2.4472515793879124</v>
      </c>
      <c r="G99">
        <f t="shared" si="16"/>
        <v>3.3809095591864233</v>
      </c>
      <c r="H99">
        <f t="shared" si="17"/>
        <v>1.456122482754872</v>
      </c>
      <c r="I99" t="str">
        <f t="shared" si="18"/>
        <v/>
      </c>
      <c r="J99">
        <f t="shared" si="10"/>
        <v>269.99112909663302</v>
      </c>
      <c r="K99">
        <f t="shared" si="19"/>
        <v>269.99112909663302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4.9300084788242229</v>
      </c>
      <c r="F100">
        <f t="shared" si="15"/>
        <v>2.1078976462033321</v>
      </c>
      <c r="G100">
        <f t="shared" si="16"/>
        <v>2.8652387300059177</v>
      </c>
      <c r="H100">
        <f t="shared" si="17"/>
        <v>1.2340284353023658</v>
      </c>
      <c r="I100" t="str">
        <f t="shared" si="18"/>
        <v/>
      </c>
      <c r="J100">
        <f t="shared" si="10"/>
        <v>269.87386921090098</v>
      </c>
      <c r="K100">
        <f t="shared" si="19"/>
        <v>269.87386921090098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4.2463771832053334</v>
      </c>
      <c r="F101">
        <f t="shared" si="15"/>
        <v>1.8156010294539695</v>
      </c>
      <c r="G101">
        <f t="shared" si="16"/>
        <v>2.4282202277843443</v>
      </c>
      <c r="H101">
        <f t="shared" si="17"/>
        <v>1.0458091246924057</v>
      </c>
      <c r="I101" t="str">
        <f t="shared" si="18"/>
        <v/>
      </c>
      <c r="J101">
        <f t="shared" si="10"/>
        <v>269.76979190476152</v>
      </c>
      <c r="K101">
        <f t="shared" si="19"/>
        <v>269.76979190476152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3.6575432394281235</v>
      </c>
      <c r="F102">
        <f t="shared" si="15"/>
        <v>1.5638364149662018</v>
      </c>
      <c r="G102">
        <f t="shared" si="16"/>
        <v>2.0578576622161164</v>
      </c>
      <c r="H102">
        <f t="shared" si="17"/>
        <v>0.88629783074804858</v>
      </c>
      <c r="I102" t="str">
        <f t="shared" si="18"/>
        <v/>
      </c>
      <c r="J102">
        <f t="shared" si="10"/>
        <v>269.67753858421815</v>
      </c>
      <c r="K102">
        <f t="shared" si="19"/>
        <v>269.67753858421815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3.150361348303123</v>
      </c>
      <c r="F103">
        <f t="shared" si="15"/>
        <v>1.3469833367024675</v>
      </c>
      <c r="G103">
        <f t="shared" si="16"/>
        <v>1.7439843839064175</v>
      </c>
      <c r="H103">
        <f t="shared" si="17"/>
        <v>0.75111588361761117</v>
      </c>
      <c r="I103" t="str">
        <f t="shared" si="18"/>
        <v/>
      </c>
      <c r="J103">
        <f t="shared" si="10"/>
        <v>269.59586745308485</v>
      </c>
      <c r="K103">
        <f t="shared" si="19"/>
        <v>269.59586745308485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2.71350903466942</v>
      </c>
      <c r="F104">
        <f t="shared" si="15"/>
        <v>1.1602007038525992</v>
      </c>
      <c r="G104">
        <f t="shared" si="16"/>
        <v>1.4779844044383814</v>
      </c>
      <c r="H104">
        <f t="shared" si="17"/>
        <v>0.63655246695853085</v>
      </c>
      <c r="I104" t="str">
        <f t="shared" si="18"/>
        <v/>
      </c>
      <c r="J104">
        <f t="shared" si="10"/>
        <v>269.52364823689408</v>
      </c>
      <c r="K104">
        <f t="shared" si="19"/>
        <v>269.52364823689408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2.3372338811859046</v>
      </c>
      <c r="F105">
        <f t="shared" si="15"/>
        <v>0.99931872692304624</v>
      </c>
      <c r="G105">
        <f t="shared" si="16"/>
        <v>1.2525558829088084</v>
      </c>
      <c r="H105">
        <f t="shared" si="17"/>
        <v>0.5394627540552398</v>
      </c>
      <c r="I105" t="str">
        <f t="shared" si="18"/>
        <v/>
      </c>
      <c r="J105">
        <f t="shared" si="10"/>
        <v>269.45985597286779</v>
      </c>
      <c r="K105">
        <f t="shared" si="19"/>
        <v>269.45985597286779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2.0131358125471763</v>
      </c>
      <c r="F106">
        <f t="shared" si="15"/>
        <v>0.86074583015075667</v>
      </c>
      <c r="G106">
        <f t="shared" si="16"/>
        <v>1.061510686512033</v>
      </c>
      <c r="H106">
        <f t="shared" si="17"/>
        <v>0.45718158065330866</v>
      </c>
      <c r="I106" t="str">
        <f t="shared" si="18"/>
        <v/>
      </c>
      <c r="J106">
        <f t="shared" si="10"/>
        <v>269.40356424949744</v>
      </c>
      <c r="K106">
        <f t="shared" si="19"/>
        <v>269.40356424949744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1.7339795697740124</v>
      </c>
      <c r="F107">
        <f t="shared" si="15"/>
        <v>0.74138847212753967</v>
      </c>
      <c r="G107">
        <f t="shared" si="16"/>
        <v>0.89960452300337312</v>
      </c>
      <c r="H107">
        <f t="shared" si="17"/>
        <v>0.38745028478324767</v>
      </c>
      <c r="I107" t="str">
        <f t="shared" si="18"/>
        <v/>
      </c>
      <c r="J107">
        <f t="shared" si="10"/>
        <v>269.35393818734428</v>
      </c>
      <c r="K107">
        <f t="shared" si="19"/>
        <v>269.35393818734428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1.4935331882002421</v>
      </c>
      <c r="F108">
        <f t="shared" si="15"/>
        <v>0.63858208468734279</v>
      </c>
      <c r="G108">
        <f t="shared" si="16"/>
        <v>0.76239298208794115</v>
      </c>
      <c r="H108">
        <f t="shared" si="17"/>
        <v>0.32835470528821992</v>
      </c>
      <c r="I108" t="str">
        <f t="shared" si="18"/>
        <v/>
      </c>
      <c r="J108">
        <f t="shared" si="10"/>
        <v>269.31022737939912</v>
      </c>
      <c r="K108">
        <f t="shared" si="19"/>
        <v>269.31022737939912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1.2864288732919136</v>
      </c>
      <c r="F109">
        <f t="shared" si="15"/>
        <v>0.55003158831620169</v>
      </c>
      <c r="G109">
        <f t="shared" si="16"/>
        <v>0.64610953399437765</v>
      </c>
      <c r="H109">
        <f t="shared" si="17"/>
        <v>0.27827263708227756</v>
      </c>
      <c r="I109" t="str">
        <f t="shared" si="18"/>
        <v/>
      </c>
      <c r="J109">
        <f t="shared" si="10"/>
        <v>269.27175895123389</v>
      </c>
      <c r="K109">
        <f t="shared" si="19"/>
        <v>269.27175895123389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1.1080431684503185</v>
      </c>
      <c r="F110">
        <f t="shared" si="15"/>
        <v>0.47376015613367556</v>
      </c>
      <c r="G110">
        <f t="shared" si="16"/>
        <v>0.54756213622947358</v>
      </c>
      <c r="H110">
        <f t="shared" si="17"/>
        <v>0.23582930075801489</v>
      </c>
      <c r="I110" t="str">
        <f t="shared" si="18"/>
        <v/>
      </c>
      <c r="J110">
        <f t="shared" si="10"/>
        <v>269.23793085537562</v>
      </c>
      <c r="K110">
        <f t="shared" si="19"/>
        <v>269.23793085537562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0.95439373963026752</v>
      </c>
      <c r="F111">
        <f t="shared" si="15"/>
        <v>0.40806508263807895</v>
      </c>
      <c r="G111">
        <f t="shared" si="16"/>
        <v>0.46404561031410752</v>
      </c>
      <c r="H111">
        <f t="shared" si="17"/>
        <v>0.19985960416068604</v>
      </c>
      <c r="I111" t="str">
        <f t="shared" si="18"/>
        <v/>
      </c>
      <c r="J111">
        <f t="shared" si="10"/>
        <v>269.2082054784774</v>
      </c>
      <c r="K111">
        <f t="shared" si="19"/>
        <v>269.2082054784774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0.82205047256359454</v>
      </c>
      <c r="F112">
        <f t="shared" si="15"/>
        <v>0.35147977201661923</v>
      </c>
      <c r="G112">
        <f t="shared" si="16"/>
        <v>0.39326738319529836</v>
      </c>
      <c r="H112">
        <f t="shared" si="17"/>
        <v>0.16937615998892616</v>
      </c>
      <c r="I112" t="str">
        <f t="shared" si="18"/>
        <v/>
      </c>
      <c r="J112">
        <f t="shared" si="10"/>
        <v>269.18210361202767</v>
      </c>
      <c r="K112">
        <f t="shared" si="19"/>
        <v>269.18210361202767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0.70805889789660759</v>
      </c>
      <c r="F113">
        <f t="shared" si="15"/>
        <v>0.30274099743648725</v>
      </c>
      <c r="G113">
        <f t="shared" si="16"/>
        <v>0.33328455489664138</v>
      </c>
      <c r="H113">
        <f t="shared" si="17"/>
        <v>0.14354218148820652</v>
      </c>
      <c r="I113" t="str">
        <f t="shared" si="18"/>
        <v/>
      </c>
      <c r="J113">
        <f t="shared" si="10"/>
        <v>269.15919881594829</v>
      </c>
      <c r="K113">
        <f t="shared" si="19"/>
        <v>269.15919881594829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0.60987423476211666</v>
      </c>
      <c r="F114">
        <f t="shared" si="15"/>
        <v>0.26076070040385008</v>
      </c>
      <c r="G114">
        <f t="shared" si="16"/>
        <v>0.2824505648806635</v>
      </c>
      <c r="H114">
        <f t="shared" si="17"/>
        <v>0.12164851220939439</v>
      </c>
      <c r="I114" t="str">
        <f t="shared" si="18"/>
        <v/>
      </c>
      <c r="J114">
        <f t="shared" si="10"/>
        <v>269.13911218819447</v>
      </c>
      <c r="K114">
        <f t="shared" si="19"/>
        <v>269.13911218819447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0.5253045803556724</v>
      </c>
      <c r="F115">
        <f t="shared" si="15"/>
        <v>0.22460170063148296</v>
      </c>
      <c r="G115">
        <f t="shared" si="16"/>
        <v>0.23936999308637885</v>
      </c>
      <c r="H115">
        <f t="shared" si="17"/>
        <v>0.10309415928707348</v>
      </c>
      <c r="I115" t="str">
        <f t="shared" si="18"/>
        <v/>
      </c>
      <c r="J115">
        <f t="shared" si="10"/>
        <v>269.12150754134439</v>
      </c>
      <c r="K115">
        <f t="shared" si="19"/>
        <v>269.12150754134439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0.45246197726369319</v>
      </c>
      <c r="F116">
        <f t="shared" si="15"/>
        <v>0.19345677415510376</v>
      </c>
      <c r="G116">
        <f t="shared" si="16"/>
        <v>0.20286025490648846</v>
      </c>
      <c r="H116">
        <f t="shared" si="17"/>
        <v>8.7369795865762295E-2</v>
      </c>
      <c r="I116" t="str">
        <f t="shared" si="18"/>
        <v/>
      </c>
      <c r="J116">
        <f t="shared" si="10"/>
        <v>269.10608697828934</v>
      </c>
      <c r="K116">
        <f t="shared" si="19"/>
        <v>269.10608697828934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0.38972026615636601</v>
      </c>
      <c r="F117">
        <f t="shared" si="15"/>
        <v>0.16663063263223035</v>
      </c>
      <c r="G117">
        <f t="shared" si="16"/>
        <v>0.17191913861097577</v>
      </c>
      <c r="H117">
        <f t="shared" si="17"/>
        <v>7.4043779806855684E-2</v>
      </c>
      <c r="I117" t="str">
        <f t="shared" si="18"/>
        <v/>
      </c>
      <c r="J117">
        <f t="shared" si="10"/>
        <v>269.09258685282538</v>
      </c>
      <c r="K117">
        <f t="shared" si="19"/>
        <v>269.09258685282538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0.33567878293665449</v>
      </c>
      <c r="F118">
        <f t="shared" si="15"/>
        <v>0.14352440152421925</v>
      </c>
      <c r="G118">
        <f t="shared" si="16"/>
        <v>0.14569729410211121</v>
      </c>
      <c r="H118">
        <f t="shared" si="17"/>
        <v>6.2750304882359859E-2</v>
      </c>
      <c r="I118" t="str">
        <f t="shared" si="18"/>
        <v/>
      </c>
      <c r="J118">
        <f t="shared" si="10"/>
        <v>269.0807740966419</v>
      </c>
      <c r="K118">
        <f t="shared" si="19"/>
        <v>269.0807740966419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0.28913108991007236</v>
      </c>
      <c r="F119">
        <f t="shared" si="15"/>
        <v>0.1236222506479335</v>
      </c>
      <c r="G119">
        <f t="shared" si="16"/>
        <v>0.12347491780255965</v>
      </c>
      <c r="H119">
        <f t="shared" si="17"/>
        <v>5.3179359199387273E-2</v>
      </c>
      <c r="I119" t="str">
        <f t="shared" si="18"/>
        <v/>
      </c>
      <c r="J119">
        <f t="shared" si="10"/>
        <v>269.07044289144858</v>
      </c>
      <c r="K119">
        <f t="shared" si="19"/>
        <v>269.07044289144858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0.24903804292081752</v>
      </c>
      <c r="F120">
        <f t="shared" si="15"/>
        <v>0.10647987863361083</v>
      </c>
      <c r="G120">
        <f t="shared" si="16"/>
        <v>0.10464199366436923</v>
      </c>
      <c r="H120">
        <f t="shared" si="17"/>
        <v>4.5068215208823086E-2</v>
      </c>
      <c r="I120" t="str">
        <f t="shared" si="18"/>
        <v/>
      </c>
      <c r="J120">
        <f t="shared" si="10"/>
        <v>269.06141166342479</v>
      </c>
      <c r="K120">
        <f t="shared" si="19"/>
        <v>269.06141166342479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0.21450459319722706</v>
      </c>
      <c r="F121">
        <f t="shared" si="15"/>
        <v>9.1714594212639985E-2</v>
      </c>
      <c r="G121">
        <f t="shared" si="16"/>
        <v>8.8681547904030239E-2</v>
      </c>
      <c r="H121">
        <f t="shared" si="17"/>
        <v>3.819421769437558E-2</v>
      </c>
      <c r="I121" t="str">
        <f t="shared" si="18"/>
        <v/>
      </c>
      <c r="J121">
        <f t="shared" si="10"/>
        <v>269.05352037651829</v>
      </c>
      <c r="K121">
        <f t="shared" si="19"/>
        <v>269.05352037651829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0.1847598060242451</v>
      </c>
      <c r="F122">
        <f t="shared" si="15"/>
        <v>7.8996772907046403E-2</v>
      </c>
      <c r="G122">
        <f t="shared" si="16"/>
        <v>7.5155457797175529E-2</v>
      </c>
      <c r="H122">
        <f t="shared" si="17"/>
        <v>3.236867176847423E-2</v>
      </c>
      <c r="I122" t="str">
        <f t="shared" si="18"/>
        <v/>
      </c>
      <c r="J122">
        <f t="shared" si="10"/>
        <v>269.04662810113854</v>
      </c>
      <c r="K122">
        <f t="shared" si="19"/>
        <v>269.04662810113854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0.159139650173971</v>
      </c>
      <c r="F123">
        <f t="shared" si="15"/>
        <v>6.8042498397353254E-2</v>
      </c>
      <c r="G123">
        <f t="shared" si="16"/>
        <v>6.3692424976789744E-2</v>
      </c>
      <c r="H123">
        <f t="shared" si="17"/>
        <v>2.7431663097252229E-2</v>
      </c>
      <c r="I123" t="str">
        <f t="shared" si="18"/>
        <v/>
      </c>
      <c r="J123">
        <f t="shared" si="10"/>
        <v>269.04061083530007</v>
      </c>
      <c r="K123">
        <f t="shared" si="19"/>
        <v>269.04061083530007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0.13707217388056003</v>
      </c>
      <c r="F124">
        <f t="shared" si="15"/>
        <v>5.8607224292586885E-2</v>
      </c>
      <c r="G124">
        <f t="shared" si="16"/>
        <v>5.3977783095567125E-2</v>
      </c>
      <c r="H124">
        <f t="shared" si="17"/>
        <v>2.324766816703459E-2</v>
      </c>
      <c r="I124" t="str">
        <f t="shared" si="18"/>
        <v/>
      </c>
      <c r="J124">
        <f t="shared" si="10"/>
        <v>269.03535955612557</v>
      </c>
      <c r="K124">
        <f t="shared" si="19"/>
        <v>269.03535955612557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0.1180647364236546</v>
      </c>
      <c r="F125">
        <f t="shared" si="15"/>
        <v>5.0480314805947737E-2</v>
      </c>
      <c r="G125">
        <f t="shared" si="16"/>
        <v>4.5744860067328919E-2</v>
      </c>
      <c r="H125">
        <f t="shared" si="17"/>
        <v>1.9701834091812306E-2</v>
      </c>
      <c r="I125" t="str">
        <f t="shared" si="18"/>
        <v/>
      </c>
      <c r="J125">
        <f t="shared" si="10"/>
        <v>269.03077848071416</v>
      </c>
      <c r="K125">
        <f t="shared" si="19"/>
        <v>269.03077848071416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0.10169301027452328</v>
      </c>
      <c r="F126">
        <f t="shared" si="15"/>
        <v>4.3480342460612172E-2</v>
      </c>
      <c r="G126">
        <f t="shared" si="16"/>
        <v>3.8767657776433505E-2</v>
      </c>
      <c r="H126">
        <f t="shared" si="17"/>
        <v>1.669682584043914E-2</v>
      </c>
      <c r="I126" t="str">
        <f t="shared" si="18"/>
        <v/>
      </c>
      <c r="J126">
        <f t="shared" si="10"/>
        <v>269.02678351662018</v>
      </c>
      <c r="K126">
        <f t="shared" si="19"/>
        <v>269.02678351662018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8.7591508285638747E-2</v>
      </c>
      <c r="F127">
        <f t="shared" si="15"/>
        <v>3.7451037850290192E-2</v>
      </c>
      <c r="G127">
        <f t="shared" si="16"/>
        <v>3.2854648309309446E-2</v>
      </c>
      <c r="H127">
        <f t="shared" si="17"/>
        <v>1.4150154338260994E-2</v>
      </c>
      <c r="I127" t="str">
        <f t="shared" si="18"/>
        <v/>
      </c>
      <c r="J127">
        <f t="shared" si="10"/>
        <v>269.02330088351204</v>
      </c>
      <c r="K127">
        <f t="shared" si="19"/>
        <v>269.02330088351204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7.5445424449936099E-2</v>
      </c>
      <c r="F128">
        <f t="shared" si="15"/>
        <v>3.2257801035822882E-2</v>
      </c>
      <c r="G128">
        <f t="shared" si="16"/>
        <v>2.7843516411367626E-2</v>
      </c>
      <c r="H128">
        <f t="shared" si="17"/>
        <v>1.199191209814645E-2</v>
      </c>
      <c r="I128" t="str">
        <f t="shared" si="18"/>
        <v/>
      </c>
      <c r="J128">
        <f t="shared" si="10"/>
        <v>269.02026588893767</v>
      </c>
      <c r="K128">
        <f t="shared" si="19"/>
        <v>269.02026588893767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6.4983606080502465E-2</v>
      </c>
      <c r="F129">
        <f t="shared" si="15"/>
        <v>2.7784696697228457E-2</v>
      </c>
      <c r="G129">
        <f t="shared" si="16"/>
        <v>2.3596703846938641E-2</v>
      </c>
      <c r="H129">
        <f t="shared" si="17"/>
        <v>1.0162854222786129E-2</v>
      </c>
      <c r="I129" t="str">
        <f t="shared" si="18"/>
        <v/>
      </c>
      <c r="J129">
        <f t="shared" si="10"/>
        <v>269.0176218424744</v>
      </c>
      <c r="K129">
        <f t="shared" si="19"/>
        <v>269.0176218424744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5.5972500519605645E-2</v>
      </c>
      <c r="F130">
        <f t="shared" si="15"/>
        <v>2.3931865960102782E-2</v>
      </c>
      <c r="G130">
        <f t="shared" si="16"/>
        <v>1.9997633352546063E-2</v>
      </c>
      <c r="H130">
        <f t="shared" si="17"/>
        <v>8.6127721007533131E-3</v>
      </c>
      <c r="I130" t="str">
        <f t="shared" si="18"/>
        <v/>
      </c>
      <c r="J130">
        <f t="shared" si="10"/>
        <v>269.01531909385932</v>
      </c>
      <c r="K130">
        <f t="shared" si="19"/>
        <v>269.01531909385932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4.8210941241644156E-2</v>
      </c>
      <c r="F131">
        <f t="shared" si="15"/>
        <v>2.0613297117238527E-2</v>
      </c>
      <c r="G131">
        <f t="shared" si="16"/>
        <v>1.6947508529024703E-2</v>
      </c>
      <c r="H131">
        <f t="shared" si="17"/>
        <v>7.2991151534178306E-3</v>
      </c>
      <c r="I131" t="str">
        <f t="shared" si="18"/>
        <v/>
      </c>
      <c r="J131">
        <f t="shared" ref="J131:J150" si="20">$O$2+F131-H131</f>
        <v>269.01331418196378</v>
      </c>
      <c r="K131">
        <f t="shared" si="19"/>
        <v>269.01331418196378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4.1525656953473572E-2</v>
      </c>
      <c r="F132">
        <f t="shared" ref="F132:F150" si="25">E132*$O$3</f>
        <v>1.7754905478407974E-2</v>
      </c>
      <c r="G132">
        <f t="shared" ref="G132:G150" si="26">(G131*EXP(-1/$O$6)+C132)</f>
        <v>1.4362601827820639E-2</v>
      </c>
      <c r="H132">
        <f t="shared" ref="H132:H150" si="27">G132*$O$4</f>
        <v>6.1858227989329872E-3</v>
      </c>
      <c r="I132" t="str">
        <f t="shared" ref="I132:I150" si="28">IF(ISBLANK(D132),"",($O$2+((E131*EXP(-1/$O$5))*$O$3)-((G131*EXP(-1/$O$6))*$O$4)))</f>
        <v/>
      </c>
      <c r="J132">
        <f t="shared" si="20"/>
        <v>269.01156908267944</v>
      </c>
      <c r="K132">
        <f t="shared" ref="K132:K150" si="29">IF(I132="",J132,I132)</f>
        <v>269.01156908267944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3.576740343596662E-2</v>
      </c>
      <c r="F133">
        <f t="shared" si="25"/>
        <v>1.5292879482320896E-2</v>
      </c>
      <c r="G133">
        <f t="shared" si="26"/>
        <v>1.2171956185254568E-2</v>
      </c>
      <c r="H133">
        <f t="shared" si="27"/>
        <v>5.242334570085762E-3</v>
      </c>
      <c r="I133" t="str">
        <f t="shared" si="28"/>
        <v/>
      </c>
      <c r="J133">
        <f t="shared" si="20"/>
        <v>269.01005054491225</v>
      </c>
      <c r="K133">
        <f t="shared" si="29"/>
        <v>269.01005054491225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3.0807631772919713E-2</v>
      </c>
      <c r="F134">
        <f t="shared" si="25"/>
        <v>1.3172256148882747E-2</v>
      </c>
      <c r="G134">
        <f t="shared" si="26"/>
        <v>1.0315437213386704E-2</v>
      </c>
      <c r="H134">
        <f t="shared" si="27"/>
        <v>4.4427512132188375E-3</v>
      </c>
      <c r="I134" t="str">
        <f t="shared" si="28"/>
        <v/>
      </c>
      <c r="J134">
        <f t="shared" si="20"/>
        <v>269.00872950493567</v>
      </c>
      <c r="K134">
        <f t="shared" si="29"/>
        <v>269.00872950493567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2.6535618587884849E-2</v>
      </c>
      <c r="F135">
        <f t="shared" si="25"/>
        <v>1.1345694069737556E-2</v>
      </c>
      <c r="G135">
        <f t="shared" si="26"/>
        <v>8.7420824790865621E-3</v>
      </c>
      <c r="H135">
        <f t="shared" si="27"/>
        <v>3.7651237399436996E-3</v>
      </c>
      <c r="I135" t="str">
        <f t="shared" si="28"/>
        <v/>
      </c>
      <c r="J135">
        <f t="shared" si="20"/>
        <v>269.00758057032982</v>
      </c>
      <c r="K135">
        <f t="shared" si="29"/>
        <v>269.00758057032982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2.2855994223504279E-2</v>
      </c>
      <c r="F136">
        <f t="shared" si="25"/>
        <v>9.7724165449816439E-3</v>
      </c>
      <c r="G136">
        <f t="shared" si="26"/>
        <v>7.408702558140157E-3</v>
      </c>
      <c r="H136">
        <f t="shared" si="27"/>
        <v>3.1908509157362432E-3</v>
      </c>
      <c r="I136" t="str">
        <f t="shared" si="28"/>
        <v/>
      </c>
      <c r="J136">
        <f t="shared" si="20"/>
        <v>269.00658156562923</v>
      </c>
      <c r="K136">
        <f t="shared" si="29"/>
        <v>269.00658156562923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1.968661368170883E-2</v>
      </c>
      <c r="F137">
        <f t="shared" si="25"/>
        <v>8.4173012723266598E-3</v>
      </c>
      <c r="G137">
        <f t="shared" si="26"/>
        <v>6.2786954625859009E-3</v>
      </c>
      <c r="H137">
        <f t="shared" si="27"/>
        <v>2.7041686461563852E-3</v>
      </c>
      <c r="I137" t="str">
        <f t="shared" si="28"/>
        <v/>
      </c>
      <c r="J137">
        <f t="shared" si="20"/>
        <v>269.00571313262617</v>
      </c>
      <c r="K137">
        <f t="shared" si="29"/>
        <v>269.00571313262617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1.6956722795033338E-2</v>
      </c>
      <c r="F138">
        <f t="shared" si="25"/>
        <v>7.250096266669637E-3</v>
      </c>
      <c r="G138">
        <f t="shared" si="26"/>
        <v>5.3210418966790161E-3</v>
      </c>
      <c r="H138">
        <f t="shared" si="27"/>
        <v>2.2917172440718673E-3</v>
      </c>
      <c r="I138" t="str">
        <f t="shared" si="28"/>
        <v/>
      </c>
      <c r="J138">
        <f t="shared" si="20"/>
        <v>269.00495837902258</v>
      </c>
      <c r="K138">
        <f t="shared" si="29"/>
        <v>269.00495837902258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1.4605378690127528E-2</v>
      </c>
      <c r="F139">
        <f t="shared" si="25"/>
        <v>6.2447445060318735E-3</v>
      </c>
      <c r="G139">
        <f t="shared" si="26"/>
        <v>4.509453760726344E-3</v>
      </c>
      <c r="H139">
        <f t="shared" si="27"/>
        <v>1.9421746991413892E-3</v>
      </c>
      <c r="I139" t="str">
        <f t="shared" si="28"/>
        <v/>
      </c>
      <c r="J139">
        <f t="shared" si="20"/>
        <v>269.0043025698069</v>
      </c>
      <c r="K139">
        <f t="shared" si="29"/>
        <v>269.0043025698069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1.2580089281433107E-2</v>
      </c>
      <c r="F140">
        <f t="shared" si="25"/>
        <v>5.3788022270673426E-3</v>
      </c>
      <c r="G140">
        <f t="shared" si="26"/>
        <v>3.821652528768964E-3</v>
      </c>
      <c r="H140">
        <f t="shared" si="27"/>
        <v>1.6459458826093539E-3</v>
      </c>
      <c r="I140" t="str">
        <f t="shared" si="28"/>
        <v/>
      </c>
      <c r="J140">
        <f t="shared" si="20"/>
        <v>269.00373285634447</v>
      </c>
      <c r="K140">
        <f t="shared" si="29"/>
        <v>269.00373285634447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1.083564142269058E-2</v>
      </c>
      <c r="F141">
        <f t="shared" si="25"/>
        <v>4.6329378840013879E-3</v>
      </c>
      <c r="G141">
        <f t="shared" si="26"/>
        <v>3.2387576911962314E-3</v>
      </c>
      <c r="H141">
        <f t="shared" si="27"/>
        <v>1.3948991559185485E-3</v>
      </c>
      <c r="I141" t="str">
        <f t="shared" si="28"/>
        <v/>
      </c>
      <c r="J141">
        <f t="shared" si="20"/>
        <v>269.00323803872811</v>
      </c>
      <c r="K141">
        <f t="shared" si="29"/>
        <v>269.00323803872811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9.3330915555912986E-3</v>
      </c>
      <c r="F142">
        <f t="shared" si="25"/>
        <v>3.9905005856142118E-3</v>
      </c>
      <c r="G142">
        <f t="shared" si="26"/>
        <v>2.744768474715741E-3</v>
      </c>
      <c r="H142">
        <f t="shared" si="27"/>
        <v>1.1821431529070987E-3</v>
      </c>
      <c r="I142" t="str">
        <f t="shared" si="28"/>
        <v/>
      </c>
      <c r="J142">
        <f t="shared" si="20"/>
        <v>269.00280835743268</v>
      </c>
      <c r="K142">
        <f t="shared" si="29"/>
        <v>269.00280835743268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8.0388963225234075E-3</v>
      </c>
      <c r="F143">
        <f t="shared" si="25"/>
        <v>3.4371483759316032E-3</v>
      </c>
      <c r="G143">
        <f t="shared" si="26"/>
        <v>2.326124612616757E-3</v>
      </c>
      <c r="H143">
        <f t="shared" si="27"/>
        <v>1.0018376081422891E-3</v>
      </c>
      <c r="I143" t="str">
        <f t="shared" si="28"/>
        <v/>
      </c>
      <c r="J143">
        <f t="shared" si="20"/>
        <v>269.00243531076779</v>
      </c>
      <c r="K143">
        <f t="shared" si="29"/>
        <v>269.00243531076779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6.9241637349593231E-3</v>
      </c>
      <c r="F144">
        <f t="shared" si="25"/>
        <v>2.9605280602535899E-3</v>
      </c>
      <c r="G144">
        <f t="shared" si="26"/>
        <v>1.9713341082372446E-3</v>
      </c>
      <c r="H144">
        <f t="shared" si="27"/>
        <v>8.4903303852840466E-4</v>
      </c>
      <c r="I144" t="str">
        <f t="shared" si="28"/>
        <v/>
      </c>
      <c r="J144">
        <f t="shared" si="20"/>
        <v>269.00211149502172</v>
      </c>
      <c r="K144">
        <f t="shared" si="29"/>
        <v>269.00211149502172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5.9640081803513326E-3</v>
      </c>
      <c r="F145">
        <f t="shared" si="25"/>
        <v>2.5499994288647192E-3</v>
      </c>
      <c r="G145">
        <f t="shared" si="26"/>
        <v>1.6706577735437083E-3</v>
      </c>
      <c r="H145">
        <f t="shared" si="27"/>
        <v>7.1953487736347145E-4</v>
      </c>
      <c r="I145" t="str">
        <f t="shared" si="28"/>
        <v/>
      </c>
      <c r="J145">
        <f t="shared" si="20"/>
        <v>269.00183046455152</v>
      </c>
      <c r="K145">
        <f t="shared" si="29"/>
        <v>269.00183046455152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5.1369948685227864E-3</v>
      </c>
      <c r="F146">
        <f t="shared" si="25"/>
        <v>2.1963977219163424E-3</v>
      </c>
      <c r="G146">
        <f t="shared" si="26"/>
        <v>1.4158418832400782E-3</v>
      </c>
      <c r="H146">
        <f t="shared" si="27"/>
        <v>6.0978833125248876E-4</v>
      </c>
      <c r="I146" t="str">
        <f t="shared" si="28"/>
        <v/>
      </c>
      <c r="J146">
        <f t="shared" si="20"/>
        <v>269.00158660939064</v>
      </c>
      <c r="K146">
        <f t="shared" si="29"/>
        <v>269.00158660939064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4.4246613152155185E-3</v>
      </c>
      <c r="F147">
        <f t="shared" si="25"/>
        <v>1.8918290326782764E-3</v>
      </c>
      <c r="G147">
        <f t="shared" si="26"/>
        <v>1.1998916056187531E-3</v>
      </c>
      <c r="H147">
        <f t="shared" si="27"/>
        <v>5.1678079913819084E-4</v>
      </c>
      <c r="I147" t="str">
        <f t="shared" si="28"/>
        <v/>
      </c>
      <c r="J147">
        <f t="shared" si="20"/>
        <v>269.00137504823351</v>
      </c>
      <c r="K147">
        <f t="shared" si="29"/>
        <v>269.00137504823351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3.8111051802538665E-3</v>
      </c>
      <c r="F148">
        <f t="shared" si="25"/>
        <v>1.629494081682872E-3</v>
      </c>
      <c r="G148">
        <f t="shared" si="26"/>
        <v>1.0168789907101644E-3</v>
      </c>
      <c r="H148">
        <f t="shared" si="27"/>
        <v>4.37959174799833E-4</v>
      </c>
      <c r="I148" t="str">
        <f t="shared" si="28"/>
        <v/>
      </c>
      <c r="J148">
        <f t="shared" si="20"/>
        <v>269.00119153490687</v>
      </c>
      <c r="K148">
        <f t="shared" si="29"/>
        <v>269.00119153490687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3.2826292591053127E-3</v>
      </c>
      <c r="F149">
        <f t="shared" si="25"/>
        <v>1.4035364276445467E-3</v>
      </c>
      <c r="G149">
        <f t="shared" si="26"/>
        <v>8.6178024490344987E-4</v>
      </c>
      <c r="H149">
        <f t="shared" si="27"/>
        <v>3.711597627296129E-4</v>
      </c>
      <c r="I149" t="str">
        <f t="shared" si="28"/>
        <v/>
      </c>
      <c r="J149">
        <f t="shared" si="20"/>
        <v>269.00103237666491</v>
      </c>
      <c r="K149">
        <f t="shared" si="29"/>
        <v>269.00103237666491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2.8274357025267153E-3</v>
      </c>
      <c r="F150">
        <f t="shared" si="25"/>
        <v>1.2089117265714597E-3</v>
      </c>
      <c r="G150">
        <f t="shared" si="26"/>
        <v>7.3033782514002983E-4</v>
      </c>
      <c r="H150">
        <f t="shared" si="27"/>
        <v>3.1454888354026347E-4</v>
      </c>
      <c r="I150" t="str">
        <f t="shared" si="28"/>
        <v/>
      </c>
      <c r="J150">
        <f t="shared" si="20"/>
        <v>269.00089436284304</v>
      </c>
      <c r="K150">
        <f t="shared" si="29"/>
        <v>269.00089436284304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 xml:space="preserve">&amp;CDennis Decooman&amp;RsRPE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Q4" sqref="Q4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715.87523291156037</v>
      </c>
      <c r="S2">
        <f>SQRT(R2/11)</f>
        <v>8.067190751948516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5.2750559278574263E-2</v>
      </c>
      <c r="Q3" t="s">
        <v>20</v>
      </c>
      <c r="R3">
        <f>RSQ(D2:D100,I2:I100)</f>
        <v>0.32898217873286822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</v>
      </c>
      <c r="Q4" t="s">
        <v>21</v>
      </c>
      <c r="R4">
        <f>1-((1-$R$3)*($Y$3-1))/(Y3-Y4-1)</f>
        <v>-0.34203564253426366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52.63</v>
      </c>
      <c r="D5" s="4"/>
      <c r="E5">
        <f t="shared" si="4"/>
        <v>52.63</v>
      </c>
      <c r="F5">
        <f t="shared" si="5"/>
        <v>2.7762619348313637</v>
      </c>
      <c r="G5">
        <f t="shared" si="6"/>
        <v>52.63</v>
      </c>
      <c r="H5">
        <f t="shared" si="7"/>
        <v>0</v>
      </c>
      <c r="I5" t="str">
        <f t="shared" si="8"/>
        <v/>
      </c>
      <c r="J5">
        <f t="shared" si="0"/>
        <v>271.77626193483138</v>
      </c>
      <c r="K5">
        <f t="shared" si="9"/>
        <v>271.77626193483138</v>
      </c>
      <c r="L5" t="str">
        <f t="shared" si="1"/>
        <v/>
      </c>
      <c r="M5" t="str">
        <f t="shared" si="2"/>
        <v/>
      </c>
      <c r="N5" s="2" t="s">
        <v>14</v>
      </c>
      <c r="O5" s="6">
        <v>38.50899486249677</v>
      </c>
      <c r="Q5" s="2" t="s">
        <v>22</v>
      </c>
      <c r="R5">
        <f>LARGE(L2:L150,1)/LARGE(D2:D100,1)*100</f>
        <v>2.2279725976595168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51.280898830692898</v>
      </c>
      <c r="F6">
        <f t="shared" si="5"/>
        <v>2.7050960936270352</v>
      </c>
      <c r="G6">
        <f t="shared" si="6"/>
        <v>45.623783863852061</v>
      </c>
      <c r="H6">
        <f t="shared" si="7"/>
        <v>0</v>
      </c>
      <c r="I6" t="str">
        <f t="shared" si="8"/>
        <v/>
      </c>
      <c r="J6">
        <f t="shared" si="0"/>
        <v>271.70509609362705</v>
      </c>
      <c r="K6">
        <f t="shared" si="9"/>
        <v>271.70509609362705</v>
      </c>
      <c r="L6" t="str">
        <f t="shared" si="1"/>
        <v/>
      </c>
      <c r="M6" t="str">
        <f t="shared" si="2"/>
        <v/>
      </c>
      <c r="N6" s="2" t="s">
        <v>15</v>
      </c>
      <c r="O6" s="6">
        <v>7</v>
      </c>
      <c r="Q6" s="2" t="s">
        <v>45</v>
      </c>
      <c r="R6">
        <f>AVERAGE(M2:M150)</f>
        <v>2.005159877665442</v>
      </c>
      <c r="S6">
        <f>_xlfn.STDEV.P(M2:M150)</f>
        <v>1.7908058649011136</v>
      </c>
    </row>
    <row r="7" spans="1:25">
      <c r="A7">
        <f t="shared" si="3"/>
        <v>5</v>
      </c>
      <c r="B7" s="14">
        <f>Edwards!B7</f>
        <v>43383</v>
      </c>
      <c r="C7">
        <v>52.81</v>
      </c>
      <c r="D7" s="4"/>
      <c r="E7">
        <f t="shared" si="4"/>
        <v>102.77638010419457</v>
      </c>
      <c r="F7">
        <f t="shared" si="5"/>
        <v>5.4215115311235964</v>
      </c>
      <c r="G7">
        <f t="shared" si="6"/>
        <v>92.3602499345523</v>
      </c>
      <c r="H7">
        <f t="shared" si="7"/>
        <v>0</v>
      </c>
      <c r="I7" t="str">
        <f t="shared" si="8"/>
        <v/>
      </c>
      <c r="J7">
        <f t="shared" si="0"/>
        <v>274.4215115311236</v>
      </c>
      <c r="K7">
        <f t="shared" si="9"/>
        <v>274.4215115311236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100.14184211111611</v>
      </c>
      <c r="F8">
        <f t="shared" si="5"/>
        <v>5.2825381785480543</v>
      </c>
      <c r="G8">
        <f t="shared" si="6"/>
        <v>80.065059483666545</v>
      </c>
      <c r="H8">
        <f t="shared" si="7"/>
        <v>0</v>
      </c>
      <c r="I8" t="str">
        <f t="shared" si="8"/>
        <v/>
      </c>
      <c r="J8">
        <f t="shared" si="0"/>
        <v>274.28253817854807</v>
      </c>
      <c r="K8">
        <f t="shared" si="9"/>
        <v>274.28253817854807</v>
      </c>
      <c r="L8" t="str">
        <f t="shared" si="1"/>
        <v/>
      </c>
      <c r="M8" t="str">
        <f t="shared" si="2"/>
        <v/>
      </c>
      <c r="O8">
        <f>1.1*O3</f>
        <v>5.8025615206431694E-2</v>
      </c>
    </row>
    <row r="9" spans="1:25">
      <c r="A9">
        <f t="shared" si="3"/>
        <v>7</v>
      </c>
      <c r="B9" s="14">
        <f>Edwards!B9</f>
        <v>43385</v>
      </c>
      <c r="C9">
        <f>20+52.63</f>
        <v>72.63</v>
      </c>
      <c r="D9" s="4">
        <v>285</v>
      </c>
      <c r="E9">
        <f t="shared" si="4"/>
        <v>170.2048370514795</v>
      </c>
      <c r="F9">
        <f t="shared" si="5"/>
        <v>8.9784003463841433</v>
      </c>
      <c r="G9">
        <f t="shared" si="6"/>
        <v>142.03663060857423</v>
      </c>
      <c r="H9">
        <f t="shared" si="7"/>
        <v>0</v>
      </c>
      <c r="I9">
        <f t="shared" si="8"/>
        <v>274.14712722598131</v>
      </c>
      <c r="J9">
        <f t="shared" si="0"/>
        <v>277.97840034638415</v>
      </c>
      <c r="K9">
        <f t="shared" si="9"/>
        <v>274.14712722598131</v>
      </c>
      <c r="L9">
        <f t="shared" si="1"/>
        <v>-10.852872774018692</v>
      </c>
      <c r="M9">
        <f t="shared" si="2"/>
        <v>3.8080255347434004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165.84185881306271</v>
      </c>
      <c r="F10">
        <f t="shared" si="5"/>
        <v>8.7482508041874087</v>
      </c>
      <c r="G10">
        <f t="shared" si="6"/>
        <v>123.12841602955318</v>
      </c>
      <c r="H10">
        <f t="shared" si="7"/>
        <v>0</v>
      </c>
      <c r="I10" t="str">
        <f t="shared" si="8"/>
        <v/>
      </c>
      <c r="J10">
        <f t="shared" si="0"/>
        <v>277.74825080418742</v>
      </c>
      <c r="K10">
        <f t="shared" si="9"/>
        <v>277.74825080418742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161.59071981164212</v>
      </c>
      <c r="F11">
        <f t="shared" si="5"/>
        <v>8.5240008442915123</v>
      </c>
      <c r="G11">
        <f t="shared" si="6"/>
        <v>106.73730268726565</v>
      </c>
      <c r="H11">
        <f t="shared" si="7"/>
        <v>0</v>
      </c>
      <c r="I11" t="str">
        <f t="shared" si="8"/>
        <v/>
      </c>
      <c r="J11">
        <f t="shared" si="0"/>
        <v>277.52400084429149</v>
      </c>
      <c r="K11">
        <f t="shared" si="9"/>
        <v>277.52400084429149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52.65</v>
      </c>
      <c r="D12" s="4"/>
      <c r="E12">
        <f t="shared" si="4"/>
        <v>210.09855319474943</v>
      </c>
      <c r="F12">
        <f t="shared" si="5"/>
        <v>11.082816184642319</v>
      </c>
      <c r="G12">
        <f t="shared" si="6"/>
        <v>145.17820877853626</v>
      </c>
      <c r="H12">
        <f t="shared" si="7"/>
        <v>0</v>
      </c>
      <c r="I12" t="str">
        <f t="shared" si="8"/>
        <v/>
      </c>
      <c r="J12">
        <f t="shared" si="0"/>
        <v>280.0828161846423</v>
      </c>
      <c r="K12">
        <f t="shared" si="9"/>
        <v>280.0828161846423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204.71295175479565</v>
      </c>
      <c r="F13">
        <f t="shared" si="5"/>
        <v>10.798722696633261</v>
      </c>
      <c r="G13">
        <f t="shared" si="6"/>
        <v>125.85178071543089</v>
      </c>
      <c r="H13">
        <f t="shared" si="7"/>
        <v>0</v>
      </c>
      <c r="I13" t="str">
        <f t="shared" si="8"/>
        <v/>
      </c>
      <c r="J13">
        <f t="shared" si="0"/>
        <v>279.79872269663326</v>
      </c>
      <c r="K13">
        <f t="shared" si="9"/>
        <v>279.79872269663326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52.63</v>
      </c>
      <c r="D14" s="4"/>
      <c r="E14">
        <f t="shared" si="4"/>
        <v>252.09540315922843</v>
      </c>
      <c r="F14">
        <f t="shared" si="5"/>
        <v>13.298173508206956</v>
      </c>
      <c r="G14">
        <f t="shared" si="6"/>
        <v>161.72812734641315</v>
      </c>
      <c r="H14">
        <f t="shared" si="7"/>
        <v>0</v>
      </c>
      <c r="I14" t="str">
        <f t="shared" si="8"/>
        <v/>
      </c>
      <c r="J14">
        <f t="shared" si="0"/>
        <v>282.29817350820696</v>
      </c>
      <c r="K14">
        <f t="shared" si="9"/>
        <v>282.29817350820696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245.63326743475454</v>
      </c>
      <c r="F15">
        <f t="shared" si="5"/>
        <v>12.957292234606905</v>
      </c>
      <c r="G15">
        <f t="shared" si="6"/>
        <v>140.19853936458853</v>
      </c>
      <c r="H15">
        <f t="shared" si="7"/>
        <v>0</v>
      </c>
      <c r="I15" t="str">
        <f t="shared" si="8"/>
        <v/>
      </c>
      <c r="J15">
        <f t="shared" si="0"/>
        <v>281.95729223460688</v>
      </c>
      <c r="K15">
        <f t="shared" si="9"/>
        <v>281.95729223460688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21+52.63</f>
        <v>73.63</v>
      </c>
      <c r="D16" s="4">
        <v>290</v>
      </c>
      <c r="E16">
        <f t="shared" si="4"/>
        <v>312.96678010211247</v>
      </c>
      <c r="F16">
        <f t="shared" si="5"/>
        <v>16.509172686001001</v>
      </c>
      <c r="G16">
        <f t="shared" si="6"/>
        <v>195.16501535241764</v>
      </c>
      <c r="H16">
        <f t="shared" si="7"/>
        <v>0</v>
      </c>
      <c r="I16">
        <f t="shared" si="8"/>
        <v>281.62514900631959</v>
      </c>
      <c r="J16">
        <f t="shared" si="0"/>
        <v>285.50917268600102</v>
      </c>
      <c r="K16">
        <f t="shared" si="9"/>
        <v>281.62514900631959</v>
      </c>
      <c r="L16">
        <f t="shared" si="1"/>
        <v>-8.3748509936804112</v>
      </c>
      <c r="M16">
        <f t="shared" si="2"/>
        <v>2.8878796529932456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304.94428629648758</v>
      </c>
      <c r="F17">
        <f t="shared" si="5"/>
        <v>16.085981650945389</v>
      </c>
      <c r="G17">
        <f t="shared" si="6"/>
        <v>169.18423861341574</v>
      </c>
      <c r="H17">
        <f t="shared" si="7"/>
        <v>0</v>
      </c>
      <c r="I17" t="str">
        <f t="shared" si="8"/>
        <v/>
      </c>
      <c r="J17">
        <f t="shared" si="0"/>
        <v>285.08598165094537</v>
      </c>
      <c r="K17">
        <f t="shared" si="9"/>
        <v>285.08598165094537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297.12743861995119</v>
      </c>
      <c r="F18">
        <f t="shared" si="5"/>
        <v>15.673638564212672</v>
      </c>
      <c r="G18">
        <f t="shared" si="6"/>
        <v>146.66207744003142</v>
      </c>
      <c r="H18">
        <f t="shared" si="7"/>
        <v>0</v>
      </c>
      <c r="I18" t="str">
        <f t="shared" si="8"/>
        <v/>
      </c>
      <c r="J18">
        <f t="shared" si="0"/>
        <v>284.67363856421269</v>
      </c>
      <c r="K18">
        <f t="shared" si="9"/>
        <v>284.67363856421269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52.63</v>
      </c>
      <c r="D19" s="4"/>
      <c r="E19">
        <f t="shared" si="4"/>
        <v>342.14096560312805</v>
      </c>
      <c r="F19">
        <f t="shared" si="5"/>
        <v>18.048127287676444</v>
      </c>
      <c r="G19">
        <f t="shared" si="6"/>
        <v>179.76811366421293</v>
      </c>
      <c r="H19">
        <f t="shared" si="7"/>
        <v>0</v>
      </c>
      <c r="I19" t="str">
        <f t="shared" si="8"/>
        <v/>
      </c>
      <c r="J19">
        <f t="shared" si="0"/>
        <v>287.04812728767644</v>
      </c>
      <c r="K19">
        <f t="shared" si="9"/>
        <v>287.04812728767644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333.3706297345542</v>
      </c>
      <c r="F20">
        <f t="shared" si="5"/>
        <v>17.585487165548233</v>
      </c>
      <c r="G20">
        <f t="shared" si="6"/>
        <v>155.83700481528484</v>
      </c>
      <c r="H20">
        <f t="shared" si="7"/>
        <v>0</v>
      </c>
      <c r="I20" t="str">
        <f t="shared" si="8"/>
        <v/>
      </c>
      <c r="J20">
        <f t="shared" si="0"/>
        <v>286.58548716554822</v>
      </c>
      <c r="K20">
        <f t="shared" si="9"/>
        <v>286.58548716554822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52.64</v>
      </c>
      <c r="D21" s="4"/>
      <c r="E21">
        <f t="shared" si="4"/>
        <v>377.46510994759745</v>
      </c>
      <c r="F21">
        <f t="shared" si="5"/>
        <v>19.911495657884291</v>
      </c>
      <c r="G21">
        <f t="shared" si="6"/>
        <v>187.73165543763304</v>
      </c>
      <c r="H21">
        <f t="shared" si="7"/>
        <v>0</v>
      </c>
      <c r="I21" t="str">
        <f t="shared" si="8"/>
        <v/>
      </c>
      <c r="J21">
        <f t="shared" si="0"/>
        <v>288.9114956578843</v>
      </c>
      <c r="K21">
        <f t="shared" si="9"/>
        <v>288.9114956578843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367.78928587001934</v>
      </c>
      <c r="F22">
        <f t="shared" si="5"/>
        <v>19.401090526310952</v>
      </c>
      <c r="G22">
        <f t="shared" si="6"/>
        <v>162.74042318240009</v>
      </c>
      <c r="H22">
        <f t="shared" si="7"/>
        <v>0</v>
      </c>
      <c r="I22" t="str">
        <f t="shared" si="8"/>
        <v/>
      </c>
      <c r="J22">
        <f t="shared" si="0"/>
        <v>288.40109052631095</v>
      </c>
      <c r="K22">
        <f t="shared" si="9"/>
        <v>288.40109052631095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20+36.45</f>
        <v>56.45</v>
      </c>
      <c r="D23" s="4">
        <v>308</v>
      </c>
      <c r="E23">
        <f t="shared" si="4"/>
        <v>414.81148887921813</v>
      </c>
      <c r="F23">
        <f t="shared" si="5"/>
        <v>21.881538033556843</v>
      </c>
      <c r="G23">
        <f t="shared" si="6"/>
        <v>197.52607625281473</v>
      </c>
      <c r="H23">
        <f t="shared" si="7"/>
        <v>0</v>
      </c>
      <c r="I23">
        <f t="shared" si="8"/>
        <v>287.90376896228133</v>
      </c>
      <c r="J23">
        <f t="shared" si="0"/>
        <v>290.88153803355686</v>
      </c>
      <c r="K23">
        <f t="shared" si="9"/>
        <v>287.90376896228133</v>
      </c>
      <c r="L23">
        <f t="shared" si="1"/>
        <v>-20.096231037718667</v>
      </c>
      <c r="M23">
        <f t="shared" si="2"/>
        <v>6.5247503369216444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404.17833925563895</v>
      </c>
      <c r="F24">
        <f t="shared" si="5"/>
        <v>21.320633444020281</v>
      </c>
      <c r="G24">
        <f t="shared" si="6"/>
        <v>171.23099012793426</v>
      </c>
      <c r="H24">
        <f t="shared" si="7"/>
        <v>0</v>
      </c>
      <c r="I24" t="str">
        <f t="shared" si="8"/>
        <v/>
      </c>
      <c r="J24">
        <f t="shared" si="0"/>
        <v>290.3206334440203</v>
      </c>
      <c r="K24">
        <f t="shared" si="9"/>
        <v>290.3206334440203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393.81775650628714</v>
      </c>
      <c r="F25">
        <f t="shared" si="5"/>
        <v>20.774106909540023</v>
      </c>
      <c r="G25">
        <f t="shared" si="6"/>
        <v>148.43636109424773</v>
      </c>
      <c r="H25">
        <f t="shared" si="7"/>
        <v>0</v>
      </c>
      <c r="I25" t="str">
        <f t="shared" si="8"/>
        <v/>
      </c>
      <c r="J25">
        <f t="shared" si="0"/>
        <v>289.77410690954002</v>
      </c>
      <c r="K25">
        <f t="shared" si="9"/>
        <v>289.77410690954002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52.64</v>
      </c>
      <c r="D26" s="4"/>
      <c r="E26">
        <f t="shared" si="4"/>
        <v>436.36275373606992</v>
      </c>
      <c r="F26">
        <f t="shared" si="5"/>
        <v>23.018379307916458</v>
      </c>
      <c r="G26">
        <f t="shared" si="6"/>
        <v>181.31620095194103</v>
      </c>
      <c r="H26">
        <f t="shared" si="7"/>
        <v>0</v>
      </c>
      <c r="I26" t="str">
        <f t="shared" si="8"/>
        <v/>
      </c>
      <c r="J26">
        <f t="shared" si="0"/>
        <v>292.01837930791646</v>
      </c>
      <c r="K26">
        <f t="shared" si="9"/>
        <v>292.01837930791646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425.17716564358659</v>
      </c>
      <c r="F27">
        <f t="shared" si="5"/>
        <v>22.428333280178204</v>
      </c>
      <c r="G27">
        <f t="shared" si="6"/>
        <v>157.17900747190052</v>
      </c>
      <c r="H27">
        <f t="shared" si="7"/>
        <v>0</v>
      </c>
      <c r="I27" t="str">
        <f t="shared" si="8"/>
        <v/>
      </c>
      <c r="J27">
        <f t="shared" si="0"/>
        <v>291.42833328017821</v>
      </c>
      <c r="K27">
        <f t="shared" si="9"/>
        <v>291.42833328017821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414.27830546246474</v>
      </c>
      <c r="F28">
        <f t="shared" si="5"/>
        <v>21.853412310125041</v>
      </c>
      <c r="G28">
        <f t="shared" si="6"/>
        <v>136.25500788205923</v>
      </c>
      <c r="H28">
        <f t="shared" si="7"/>
        <v>0</v>
      </c>
      <c r="I28" t="str">
        <f t="shared" si="8"/>
        <v/>
      </c>
      <c r="J28">
        <f t="shared" si="0"/>
        <v>290.85341231012507</v>
      </c>
      <c r="K28">
        <f t="shared" si="9"/>
        <v>290.85341231012507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403.65882329795829</v>
      </c>
      <c r="F29">
        <f t="shared" si="5"/>
        <v>21.293228686698484</v>
      </c>
      <c r="G29">
        <f t="shared" si="6"/>
        <v>118.11645506324395</v>
      </c>
      <c r="H29">
        <f t="shared" si="7"/>
        <v>0</v>
      </c>
      <c r="I29" t="str">
        <f t="shared" si="8"/>
        <v/>
      </c>
      <c r="J29">
        <f t="shared" si="0"/>
        <v>290.29322868669851</v>
      </c>
      <c r="K29">
        <f t="shared" si="9"/>
        <v>290.29322868669851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21+35.75</f>
        <v>56.75</v>
      </c>
      <c r="D30" s="4">
        <v>288</v>
      </c>
      <c r="E30">
        <f t="shared" si="4"/>
        <v>450.06155766025347</v>
      </c>
      <c r="F30">
        <f t="shared" si="5"/>
        <v>23.740998876364671</v>
      </c>
      <c r="G30">
        <f t="shared" si="6"/>
        <v>159.14254449116163</v>
      </c>
      <c r="H30">
        <f t="shared" si="7"/>
        <v>0</v>
      </c>
      <c r="I30">
        <f t="shared" si="8"/>
        <v>289.74740463730558</v>
      </c>
      <c r="J30">
        <f t="shared" si="0"/>
        <v>292.74099887636464</v>
      </c>
      <c r="K30">
        <f t="shared" si="9"/>
        <v>289.74740463730558</v>
      </c>
      <c r="L30">
        <f t="shared" si="1"/>
        <v>1.7474046373055785</v>
      </c>
      <c r="M30">
        <f t="shared" si="2"/>
        <v>0.60673772128665926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438.52481865779055</v>
      </c>
      <c r="F31">
        <f t="shared" si="5"/>
        <v>23.132429441733809</v>
      </c>
      <c r="G31">
        <f t="shared" si="6"/>
        <v>137.95715472939801</v>
      </c>
      <c r="H31">
        <f t="shared" si="7"/>
        <v>0</v>
      </c>
      <c r="I31" t="str">
        <f t="shared" si="8"/>
        <v/>
      </c>
      <c r="J31">
        <f t="shared" si="0"/>
        <v>292.13242944173379</v>
      </c>
      <c r="K31">
        <f t="shared" si="9"/>
        <v>292.13242944173379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427.28380886068987</v>
      </c>
      <c r="F32">
        <f t="shared" si="5"/>
        <v>22.539459888080817</v>
      </c>
      <c r="G32">
        <f t="shared" si="6"/>
        <v>119.59200854733137</v>
      </c>
      <c r="H32">
        <f t="shared" si="7"/>
        <v>0</v>
      </c>
      <c r="I32" t="str">
        <f t="shared" si="8"/>
        <v/>
      </c>
      <c r="J32">
        <f t="shared" si="0"/>
        <v>291.53945988808084</v>
      </c>
      <c r="K32">
        <f t="shared" si="9"/>
        <v>291.53945988808084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52.63</v>
      </c>
      <c r="D33" s="4"/>
      <c r="E33">
        <f t="shared" si="4"/>
        <v>468.96094763781417</v>
      </c>
      <c r="F33">
        <f t="shared" si="5"/>
        <v>24.737952267704877</v>
      </c>
      <c r="G33">
        <f t="shared" si="6"/>
        <v>156.30166919641638</v>
      </c>
      <c r="H33">
        <f t="shared" si="7"/>
        <v>0</v>
      </c>
      <c r="I33" t="str">
        <f t="shared" si="8"/>
        <v/>
      </c>
      <c r="J33">
        <f t="shared" si="0"/>
        <v>293.73795226770488</v>
      </c>
      <c r="K33">
        <f t="shared" si="9"/>
        <v>293.73795226770488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456.93974750827698</v>
      </c>
      <c r="F34">
        <f t="shared" si="5"/>
        <v>24.103827237672121</v>
      </c>
      <c r="G34">
        <f t="shared" si="6"/>
        <v>135.4944627204371</v>
      </c>
      <c r="H34">
        <f t="shared" si="7"/>
        <v>0</v>
      </c>
      <c r="I34" t="str">
        <f t="shared" si="8"/>
        <v/>
      </c>
      <c r="J34">
        <f t="shared" si="0"/>
        <v>293.10382723767214</v>
      </c>
      <c r="K34">
        <f t="shared" si="9"/>
        <v>293.10382723767214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50.42</v>
      </c>
      <c r="D35" s="4"/>
      <c r="E35">
        <f t="shared" si="4"/>
        <v>495.64669511104523</v>
      </c>
      <c r="F35">
        <f t="shared" si="5"/>
        <v>26.145640371684618</v>
      </c>
      <c r="G35">
        <f t="shared" si="6"/>
        <v>167.87715527087181</v>
      </c>
      <c r="H35">
        <f t="shared" si="7"/>
        <v>0</v>
      </c>
      <c r="I35" t="str">
        <f t="shared" si="8"/>
        <v/>
      </c>
      <c r="J35">
        <f t="shared" si="0"/>
        <v>295.14564037168464</v>
      </c>
      <c r="K35">
        <f t="shared" si="9"/>
        <v>295.14564037168464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482.9414407706023</v>
      </c>
      <c r="F36">
        <f t="shared" si="5"/>
        <v>25.475431099449718</v>
      </c>
      <c r="G36">
        <f t="shared" si="6"/>
        <v>145.52899577724847</v>
      </c>
      <c r="H36">
        <f t="shared" si="7"/>
        <v>0</v>
      </c>
      <c r="I36" t="str">
        <f t="shared" si="8"/>
        <v/>
      </c>
      <c r="J36">
        <f t="shared" si="0"/>
        <v>294.47543109944974</v>
      </c>
      <c r="K36">
        <f t="shared" si="9"/>
        <v>294.47543109944974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20+52.63</f>
        <v>72.63</v>
      </c>
      <c r="D37" s="4">
        <v>297</v>
      </c>
      <c r="E37">
        <f t="shared" si="4"/>
        <v>543.19186899688998</v>
      </c>
      <c r="F37">
        <f t="shared" si="5"/>
        <v>28.65367488515999</v>
      </c>
      <c r="G37">
        <f t="shared" si="6"/>
        <v>198.7858702121342</v>
      </c>
      <c r="H37">
        <f t="shared" si="7"/>
        <v>0</v>
      </c>
      <c r="I37">
        <f t="shared" si="8"/>
        <v>293.82240176475716</v>
      </c>
      <c r="J37">
        <f t="shared" si="0"/>
        <v>297.65367488516</v>
      </c>
      <c r="K37">
        <f t="shared" si="9"/>
        <v>293.82240176475716</v>
      </c>
      <c r="L37">
        <f t="shared" si="1"/>
        <v>-3.17759823524284</v>
      </c>
      <c r="M37">
        <f t="shared" si="2"/>
        <v>1.0698983957046599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529.2678563496961</v>
      </c>
      <c r="F38">
        <f t="shared" si="5"/>
        <v>27.919175430618573</v>
      </c>
      <c r="G38">
        <f t="shared" si="6"/>
        <v>172.32307766950709</v>
      </c>
      <c r="H38">
        <f t="shared" si="7"/>
        <v>0</v>
      </c>
      <c r="I38" t="str">
        <f t="shared" si="8"/>
        <v/>
      </c>
      <c r="J38">
        <f t="shared" si="0"/>
        <v>296.91917543061857</v>
      </c>
      <c r="K38">
        <f t="shared" si="9"/>
        <v>296.91917543061857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515.70076754334923</v>
      </c>
      <c r="F39">
        <f t="shared" si="5"/>
        <v>27.203503908301691</v>
      </c>
      <c r="G39">
        <f t="shared" si="6"/>
        <v>149.38306764862972</v>
      </c>
      <c r="H39">
        <f t="shared" si="7"/>
        <v>0</v>
      </c>
      <c r="I39" t="str">
        <f t="shared" si="8"/>
        <v/>
      </c>
      <c r="J39">
        <f t="shared" si="0"/>
        <v>296.20350390830168</v>
      </c>
      <c r="K39">
        <f t="shared" si="9"/>
        <v>296.20350390830168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52.63</v>
      </c>
      <c r="D40" s="4"/>
      <c r="E40">
        <f t="shared" si="4"/>
        <v>555.11145330232125</v>
      </c>
      <c r="F40">
        <f t="shared" si="5"/>
        <v>29.282439623639608</v>
      </c>
      <c r="G40">
        <f t="shared" si="6"/>
        <v>182.12687994148342</v>
      </c>
      <c r="H40">
        <f t="shared" si="7"/>
        <v>0</v>
      </c>
      <c r="I40" t="str">
        <f t="shared" si="8"/>
        <v/>
      </c>
      <c r="J40">
        <f t="shared" si="0"/>
        <v>298.28243962363962</v>
      </c>
      <c r="K40">
        <f t="shared" si="9"/>
        <v>298.28243962363962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540.88189771148097</v>
      </c>
      <c r="F41">
        <f t="shared" si="5"/>
        <v>28.531822607937219</v>
      </c>
      <c r="G41">
        <f t="shared" si="6"/>
        <v>157.88176717172664</v>
      </c>
      <c r="H41">
        <f t="shared" si="7"/>
        <v>0</v>
      </c>
      <c r="I41" t="str">
        <f t="shared" si="8"/>
        <v/>
      </c>
      <c r="J41">
        <f t="shared" si="0"/>
        <v>297.53182260793722</v>
      </c>
      <c r="K41">
        <f t="shared" si="9"/>
        <v>297.53182260793722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52.66</v>
      </c>
      <c r="D42" s="4"/>
      <c r="E42">
        <f t="shared" si="4"/>
        <v>579.67709815496175</v>
      </c>
      <c r="F42">
        <f t="shared" si="5"/>
        <v>30.578291128655223</v>
      </c>
      <c r="G42">
        <f t="shared" si="6"/>
        <v>189.52421473467356</v>
      </c>
      <c r="H42">
        <f t="shared" si="7"/>
        <v>0</v>
      </c>
      <c r="I42" t="str">
        <f t="shared" si="8"/>
        <v/>
      </c>
      <c r="J42">
        <f t="shared" si="0"/>
        <v>299.57829112865522</v>
      </c>
      <c r="K42">
        <f t="shared" si="9"/>
        <v>299.57829112865522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564.81783440916263</v>
      </c>
      <c r="F43">
        <f t="shared" si="5"/>
        <v>29.794456655596477</v>
      </c>
      <c r="G43">
        <f t="shared" si="6"/>
        <v>164.29435322099624</v>
      </c>
      <c r="H43">
        <f t="shared" si="7"/>
        <v>0</v>
      </c>
      <c r="I43" t="str">
        <f t="shared" si="8"/>
        <v/>
      </c>
      <c r="J43">
        <f t="shared" si="0"/>
        <v>298.79445665559649</v>
      </c>
      <c r="K43">
        <f t="shared" si="9"/>
        <v>298.79445665559649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17+52.64</f>
        <v>69.64</v>
      </c>
      <c r="D44" s="4">
        <v>296</v>
      </c>
      <c r="E44">
        <f t="shared" si="4"/>
        <v>619.97946844209241</v>
      </c>
      <c r="F44">
        <f t="shared" si="5"/>
        <v>32.704263701553558</v>
      </c>
      <c r="G44">
        <f t="shared" si="6"/>
        <v>212.06314386103173</v>
      </c>
      <c r="H44">
        <f t="shared" si="7"/>
        <v>0</v>
      </c>
      <c r="I44">
        <f t="shared" si="8"/>
        <v>298.03071475339362</v>
      </c>
      <c r="J44">
        <f t="shared" si="0"/>
        <v>301.70426370155354</v>
      </c>
      <c r="K44">
        <f t="shared" si="9"/>
        <v>298.03071475339362</v>
      </c>
      <c r="L44">
        <f t="shared" si="1"/>
        <v>2.0307147533936245</v>
      </c>
      <c r="M44">
        <f t="shared" si="2"/>
        <v>0.68605228155190023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604.08710618061377</v>
      </c>
      <c r="F45">
        <f t="shared" si="5"/>
        <v>31.865932704002851</v>
      </c>
      <c r="G45">
        <f t="shared" si="6"/>
        <v>183.8328527646718</v>
      </c>
      <c r="H45">
        <f t="shared" si="7"/>
        <v>0</v>
      </c>
      <c r="I45" t="str">
        <f t="shared" si="8"/>
        <v/>
      </c>
      <c r="J45">
        <f t="shared" si="0"/>
        <v>300.86593270400283</v>
      </c>
      <c r="K45">
        <f t="shared" si="9"/>
        <v>300.86593270400283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588.60212382622262</v>
      </c>
      <c r="F46">
        <f t="shared" si="5"/>
        <v>31.049091224389866</v>
      </c>
      <c r="G46">
        <f t="shared" si="6"/>
        <v>159.36063730972305</v>
      </c>
      <c r="H46">
        <f t="shared" si="7"/>
        <v>0</v>
      </c>
      <c r="I46" t="str">
        <f t="shared" si="8"/>
        <v/>
      </c>
      <c r="J46">
        <f t="shared" si="0"/>
        <v>300.04909122438988</v>
      </c>
      <c r="K46">
        <f t="shared" si="9"/>
        <v>300.04909122438988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52.62</v>
      </c>
      <c r="D47" s="4"/>
      <c r="E47">
        <f t="shared" si="4"/>
        <v>626.13407872816833</v>
      </c>
      <c r="F47">
        <f t="shared" si="5"/>
        <v>33.02892283628573</v>
      </c>
      <c r="G47">
        <f t="shared" si="6"/>
        <v>190.76621457390314</v>
      </c>
      <c r="H47">
        <f t="shared" si="7"/>
        <v>0</v>
      </c>
      <c r="I47" t="str">
        <f t="shared" si="8"/>
        <v/>
      </c>
      <c r="J47">
        <f t="shared" si="0"/>
        <v>302.02892283628574</v>
      </c>
      <c r="K47">
        <f t="shared" si="9"/>
        <v>302.02892283628574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610.0839510869904</v>
      </c>
      <c r="F48">
        <f t="shared" si="5"/>
        <v>32.182269626721087</v>
      </c>
      <c r="G48">
        <f t="shared" si="6"/>
        <v>165.37101543311763</v>
      </c>
      <c r="H48">
        <f t="shared" si="7"/>
        <v>0</v>
      </c>
      <c r="I48" t="str">
        <f t="shared" si="8"/>
        <v/>
      </c>
      <c r="J48">
        <f t="shared" si="0"/>
        <v>301.18226962672111</v>
      </c>
      <c r="K48">
        <f t="shared" si="9"/>
        <v>301.18226962672111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52.63</v>
      </c>
      <c r="D49" s="4"/>
      <c r="E49">
        <f t="shared" si="4"/>
        <v>647.07524746192951</v>
      </c>
      <c r="F49">
        <f t="shared" si="5"/>
        <v>34.133581198938622</v>
      </c>
      <c r="G49">
        <f t="shared" si="6"/>
        <v>195.98647853821586</v>
      </c>
      <c r="H49">
        <f t="shared" si="7"/>
        <v>0</v>
      </c>
      <c r="I49" t="str">
        <f t="shared" si="8"/>
        <v/>
      </c>
      <c r="J49">
        <f t="shared" si="0"/>
        <v>303.1335811989386</v>
      </c>
      <c r="K49">
        <f t="shared" si="9"/>
        <v>303.1335811989386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630.48832036748581</v>
      </c>
      <c r="F50">
        <f t="shared" si="5"/>
        <v>33.258611517993785</v>
      </c>
      <c r="G50">
        <f t="shared" si="6"/>
        <v>169.89634689464262</v>
      </c>
      <c r="H50">
        <f t="shared" si="7"/>
        <v>0</v>
      </c>
      <c r="I50" t="str">
        <f t="shared" si="8"/>
        <v/>
      </c>
      <c r="J50">
        <f t="shared" si="0"/>
        <v>302.25861151799381</v>
      </c>
      <c r="K50">
        <f t="shared" si="9"/>
        <v>302.25861151799381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18+52.64</f>
        <v>70.64</v>
      </c>
      <c r="D51" s="4">
        <v>302</v>
      </c>
      <c r="E51">
        <f t="shared" si="4"/>
        <v>684.9665774405953</v>
      </c>
      <c r="F51">
        <f t="shared" si="5"/>
        <v>36.132370047122251</v>
      </c>
      <c r="G51">
        <f t="shared" si="6"/>
        <v>217.9193883712561</v>
      </c>
      <c r="H51">
        <f t="shared" si="7"/>
        <v>0</v>
      </c>
      <c r="I51">
        <f t="shared" si="8"/>
        <v>301.40607053968375</v>
      </c>
      <c r="J51">
        <f t="shared" si="0"/>
        <v>305.13237004712227</v>
      </c>
      <c r="K51">
        <f t="shared" si="9"/>
        <v>301.40607053968375</v>
      </c>
      <c r="L51">
        <f t="shared" si="1"/>
        <v>-0.5939294603162466</v>
      </c>
      <c r="M51">
        <f t="shared" si="2"/>
        <v>0.19666538421067767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667.40835569327646</v>
      </c>
      <c r="F52">
        <f t="shared" si="5"/>
        <v>35.206164030013959</v>
      </c>
      <c r="G52">
        <f t="shared" si="6"/>
        <v>188.90950170611865</v>
      </c>
      <c r="H52">
        <f t="shared" si="7"/>
        <v>0</v>
      </c>
      <c r="I52" t="str">
        <f t="shared" si="8"/>
        <v/>
      </c>
      <c r="J52">
        <f t="shared" si="0"/>
        <v>304.20616403001395</v>
      </c>
      <c r="K52">
        <f t="shared" si="9"/>
        <v>304.20616403001395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650.30021598073358</v>
      </c>
      <c r="F53">
        <f t="shared" si="5"/>
        <v>34.303700091961332</v>
      </c>
      <c r="G53">
        <f t="shared" si="6"/>
        <v>163.76147208185347</v>
      </c>
      <c r="H53">
        <f t="shared" si="7"/>
        <v>0</v>
      </c>
      <c r="I53" t="str">
        <f t="shared" si="8"/>
        <v/>
      </c>
      <c r="J53">
        <f t="shared" si="0"/>
        <v>303.30370009196133</v>
      </c>
      <c r="K53">
        <f t="shared" si="9"/>
        <v>303.30370009196133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52.63</v>
      </c>
      <c r="D54" s="4"/>
      <c r="E54">
        <f t="shared" si="4"/>
        <v>686.2606210390602</v>
      </c>
      <c r="F54">
        <f t="shared" si="5"/>
        <v>36.200631570672137</v>
      </c>
      <c r="G54">
        <f t="shared" si="6"/>
        <v>194.59120097831513</v>
      </c>
      <c r="H54">
        <f t="shared" si="7"/>
        <v>0</v>
      </c>
      <c r="I54" t="str">
        <f t="shared" si="8"/>
        <v/>
      </c>
      <c r="J54">
        <f t="shared" si="0"/>
        <v>305.20063157067216</v>
      </c>
      <c r="K54">
        <f t="shared" si="9"/>
        <v>305.20063157067216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668.6692281777033</v>
      </c>
      <c r="F55">
        <f t="shared" si="5"/>
        <v>35.272675758746438</v>
      </c>
      <c r="G55">
        <f t="shared" si="6"/>
        <v>168.6868116139473</v>
      </c>
      <c r="H55">
        <f t="shared" si="7"/>
        <v>0</v>
      </c>
      <c r="I55" t="str">
        <f t="shared" si="8"/>
        <v/>
      </c>
      <c r="J55">
        <f t="shared" si="0"/>
        <v>304.27267575874646</v>
      </c>
      <c r="K55">
        <f t="shared" si="9"/>
        <v>304.27267575874646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52.63</v>
      </c>
      <c r="D56" s="4"/>
      <c r="E56">
        <f t="shared" si="4"/>
        <v>704.15876764921734</v>
      </c>
      <c r="F56">
        <f t="shared" si="5"/>
        <v>37.14476881440784</v>
      </c>
      <c r="G56">
        <f t="shared" si="6"/>
        <v>198.86086896745317</v>
      </c>
      <c r="H56">
        <f t="shared" si="7"/>
        <v>0</v>
      </c>
      <c r="I56" t="str">
        <f t="shared" si="8"/>
        <v/>
      </c>
      <c r="J56">
        <f t="shared" si="0"/>
        <v>306.14476881440783</v>
      </c>
      <c r="K56">
        <f t="shared" si="9"/>
        <v>306.14476881440783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686.1085792241098</v>
      </c>
      <c r="F57">
        <f t="shared" si="5"/>
        <v>36.192611279899772</v>
      </c>
      <c r="G57">
        <f t="shared" si="6"/>
        <v>172.38809243300187</v>
      </c>
      <c r="H57">
        <f t="shared" si="7"/>
        <v>0</v>
      </c>
      <c r="I57" t="str">
        <f t="shared" si="8"/>
        <v/>
      </c>
      <c r="J57">
        <f t="shared" si="0"/>
        <v>305.19261127989978</v>
      </c>
      <c r="K57">
        <f t="shared" si="9"/>
        <v>305.19261127989978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17+52.65</f>
        <v>69.650000000000006</v>
      </c>
      <c r="D58" s="4">
        <v>299</v>
      </c>
      <c r="E58">
        <f t="shared" si="4"/>
        <v>738.17108375569103</v>
      </c>
      <c r="F58">
        <f t="shared" si="5"/>
        <v>38.93893751138399</v>
      </c>
      <c r="G58">
        <f t="shared" si="6"/>
        <v>219.08942751026083</v>
      </c>
      <c r="H58">
        <f t="shared" si="7"/>
        <v>0</v>
      </c>
      <c r="I58">
        <f t="shared" si="8"/>
        <v>304.26486105763126</v>
      </c>
      <c r="J58">
        <f t="shared" si="0"/>
        <v>307.93893751138398</v>
      </c>
      <c r="K58">
        <f t="shared" si="9"/>
        <v>304.26486105763126</v>
      </c>
      <c r="L58">
        <f t="shared" si="1"/>
        <v>5.2648610576312649</v>
      </c>
      <c r="M58">
        <f t="shared" si="2"/>
        <v>1.7608230961977476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719.24903412157562</v>
      </c>
      <c r="F59">
        <f t="shared" si="5"/>
        <v>37.940788810487454</v>
      </c>
      <c r="G59">
        <f t="shared" si="6"/>
        <v>189.92378277756455</v>
      </c>
      <c r="H59">
        <f t="shared" si="7"/>
        <v>0</v>
      </c>
      <c r="I59" t="str">
        <f t="shared" si="8"/>
        <v/>
      </c>
      <c r="J59">
        <f t="shared" si="0"/>
        <v>306.94078881048745</v>
      </c>
      <c r="K59">
        <f t="shared" si="9"/>
        <v>306.94078881048745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700.81202646517397</v>
      </c>
      <c r="F60">
        <f t="shared" si="5"/>
        <v>36.968226345188917</v>
      </c>
      <c r="G60">
        <f t="shared" si="6"/>
        <v>164.64072992682486</v>
      </c>
      <c r="H60">
        <f t="shared" si="7"/>
        <v>0</v>
      </c>
      <c r="I60" t="str">
        <f t="shared" si="8"/>
        <v/>
      </c>
      <c r="J60">
        <f t="shared" si="0"/>
        <v>305.9682263451889</v>
      </c>
      <c r="K60">
        <f t="shared" si="9"/>
        <v>305.9682263451889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682.84762737019685</v>
      </c>
      <c r="F61">
        <f t="shared" si="5"/>
        <v>36.020594245825357</v>
      </c>
      <c r="G61">
        <f t="shared" si="6"/>
        <v>142.72341017230281</v>
      </c>
      <c r="H61">
        <f t="shared" si="7"/>
        <v>0</v>
      </c>
      <c r="I61" t="str">
        <f t="shared" si="8"/>
        <v/>
      </c>
      <c r="J61">
        <f t="shared" si="0"/>
        <v>305.02059424582535</v>
      </c>
      <c r="K61">
        <f t="shared" si="9"/>
        <v>305.02059424582535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665.3437221347092</v>
      </c>
      <c r="F62">
        <f t="shared" si="5"/>
        <v>35.097253455094219</v>
      </c>
      <c r="G62">
        <f t="shared" si="6"/>
        <v>123.72377005534956</v>
      </c>
      <c r="H62">
        <f t="shared" si="7"/>
        <v>0</v>
      </c>
      <c r="I62" t="str">
        <f t="shared" si="8"/>
        <v/>
      </c>
      <c r="J62">
        <f t="shared" si="0"/>
        <v>304.09725345509423</v>
      </c>
      <c r="K62">
        <f t="shared" si="9"/>
        <v>304.09725345509423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648.28850660130479</v>
      </c>
      <c r="F63">
        <f t="shared" si="5"/>
        <v>34.197581297090508</v>
      </c>
      <c r="G63">
        <f t="shared" si="6"/>
        <v>107.25340193475584</v>
      </c>
      <c r="H63">
        <f t="shared" si="7"/>
        <v>0</v>
      </c>
      <c r="I63" t="str">
        <f t="shared" si="8"/>
        <v/>
      </c>
      <c r="J63">
        <f t="shared" si="0"/>
        <v>303.19758129709049</v>
      </c>
      <c r="K63">
        <f t="shared" si="9"/>
        <v>303.19758129709049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631.67047919670335</v>
      </c>
      <c r="F64">
        <f t="shared" si="5"/>
        <v>33.320971057391112</v>
      </c>
      <c r="G64">
        <f t="shared" si="6"/>
        <v>92.975603810263209</v>
      </c>
      <c r="H64">
        <f t="shared" si="7"/>
        <v>0</v>
      </c>
      <c r="I64" t="str">
        <f t="shared" si="8"/>
        <v/>
      </c>
      <c r="J64">
        <f t="shared" si="0"/>
        <v>302.32097105739109</v>
      </c>
      <c r="K64">
        <f t="shared" si="9"/>
        <v>302.32097105739109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18</v>
      </c>
      <c r="D65" s="4">
        <v>307</v>
      </c>
      <c r="E65">
        <f t="shared" si="4"/>
        <v>633.47843317540276</v>
      </c>
      <c r="F65">
        <f t="shared" si="5"/>
        <v>33.41634164091743</v>
      </c>
      <c r="G65">
        <f t="shared" si="6"/>
        <v>98.598496159045951</v>
      </c>
      <c r="H65">
        <f t="shared" si="7"/>
        <v>0</v>
      </c>
      <c r="I65">
        <f t="shared" si="8"/>
        <v>301.46683157390311</v>
      </c>
      <c r="J65">
        <f t="shared" si="0"/>
        <v>302.41634164091744</v>
      </c>
      <c r="K65">
        <f t="shared" si="9"/>
        <v>301.46683157390311</v>
      </c>
      <c r="L65">
        <f t="shared" si="1"/>
        <v>-5.5331684260968927</v>
      </c>
      <c r="M65">
        <f t="shared" si="2"/>
        <v>1.8023349922139715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617.24004262005849</v>
      </c>
      <c r="F66">
        <f t="shared" si="5"/>
        <v>32.559757457339103</v>
      </c>
      <c r="G66">
        <f t="shared" si="6"/>
        <v>85.472857268880105</v>
      </c>
      <c r="H66">
        <f t="shared" si="7"/>
        <v>0</v>
      </c>
      <c r="I66" t="str">
        <f t="shared" si="8"/>
        <v/>
      </c>
      <c r="J66">
        <f t="shared" si="0"/>
        <v>301.55975745733912</v>
      </c>
      <c r="K66">
        <f t="shared" si="9"/>
        <v>301.55975745733912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601.41790195424267</v>
      </c>
      <c r="F67">
        <f t="shared" si="5"/>
        <v>31.72513068823304</v>
      </c>
      <c r="G67">
        <f t="shared" si="6"/>
        <v>74.09453099489383</v>
      </c>
      <c r="H67">
        <f t="shared" si="7"/>
        <v>0</v>
      </c>
      <c r="I67" t="str">
        <f t="shared" si="8"/>
        <v/>
      </c>
      <c r="J67">
        <f t="shared" ref="J67:J130" si="10">$O$2+F67-H67</f>
        <v>300.72513068823304</v>
      </c>
      <c r="K67">
        <f t="shared" si="9"/>
        <v>300.72513068823304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586.00134115681362</v>
      </c>
      <c r="F68">
        <f t="shared" ref="F68:F131" si="15">E68*$O$3</f>
        <v>30.911898484016518</v>
      </c>
      <c r="G68">
        <f t="shared" ref="G68:G131" si="16">(G67*EXP(-1/$O$6)+C68)</f>
        <v>64.230911411828302</v>
      </c>
      <c r="H68">
        <f t="shared" ref="H68:H131" si="17">G68*$O$4</f>
        <v>0</v>
      </c>
      <c r="I68" t="str">
        <f t="shared" ref="I68:I131" si="18">IF(ISBLANK(D68),"",($O$2+((E67*EXP(-1/$O$5))*$O$3)-((G67*EXP(-1/$O$6))*$O$4)))</f>
        <v/>
      </c>
      <c r="J68">
        <f t="shared" si="10"/>
        <v>299.91189848401655</v>
      </c>
      <c r="K68">
        <f t="shared" ref="K68:K131" si="19">IF(I68="",J68,I68)</f>
        <v>299.91189848401655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570.9799637186569</v>
      </c>
      <c r="F69">
        <f t="shared" si="15"/>
        <v>30.119512423019192</v>
      </c>
      <c r="G69">
        <f t="shared" si="16"/>
        <v>55.680357583725687</v>
      </c>
      <c r="H69">
        <f t="shared" si="17"/>
        <v>0</v>
      </c>
      <c r="I69" t="str">
        <f t="shared" si="18"/>
        <v/>
      </c>
      <c r="J69">
        <f t="shared" si="10"/>
        <v>299.11951242301922</v>
      </c>
      <c r="K69">
        <f t="shared" si="19"/>
        <v>299.11951242301922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556.34363963156272</v>
      </c>
      <c r="F70">
        <f t="shared" si="15"/>
        <v>29.347438141642506</v>
      </c>
      <c r="G70">
        <f t="shared" si="16"/>
        <v>48.268071439519218</v>
      </c>
      <c r="H70">
        <f t="shared" si="17"/>
        <v>0</v>
      </c>
      <c r="I70" t="str">
        <f t="shared" si="18"/>
        <v/>
      </c>
      <c r="J70">
        <f t="shared" si="10"/>
        <v>298.3474381416425</v>
      </c>
      <c r="K70">
        <f t="shared" si="19"/>
        <v>298.3474381416425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542.08249855682379</v>
      </c>
      <c r="F71">
        <f t="shared" si="15"/>
        <v>28.595154973999382</v>
      </c>
      <c r="G71">
        <f t="shared" si="16"/>
        <v>41.842524394482147</v>
      </c>
      <c r="H71">
        <f t="shared" si="17"/>
        <v>0</v>
      </c>
      <c r="I71" t="str">
        <f t="shared" si="18"/>
        <v/>
      </c>
      <c r="J71">
        <f t="shared" si="10"/>
        <v>297.5951549739994</v>
      </c>
      <c r="K71">
        <f t="shared" si="19"/>
        <v>297.5951549739994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290</v>
      </c>
      <c r="E72">
        <f t="shared" si="14"/>
        <v>545.1869231689476</v>
      </c>
      <c r="F72">
        <f t="shared" si="15"/>
        <v>28.758915108527084</v>
      </c>
      <c r="G72">
        <f t="shared" si="16"/>
        <v>53.27235966733442</v>
      </c>
      <c r="H72">
        <f t="shared" si="17"/>
        <v>0</v>
      </c>
      <c r="I72">
        <f t="shared" si="18"/>
        <v>296.86215560079131</v>
      </c>
      <c r="J72">
        <f t="shared" si="10"/>
        <v>297.75891510852711</v>
      </c>
      <c r="K72">
        <f t="shared" si="19"/>
        <v>296.86215560079131</v>
      </c>
      <c r="L72">
        <f t="shared" si="11"/>
        <v>6.8621556007913114</v>
      </c>
      <c r="M72">
        <f t="shared" si="12"/>
        <v>2.3662605519970037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531.21176991912489</v>
      </c>
      <c r="F73">
        <f t="shared" si="15"/>
        <v>28.021717958595151</v>
      </c>
      <c r="G73">
        <f t="shared" si="16"/>
        <v>46.180631263155142</v>
      </c>
      <c r="H73">
        <f t="shared" si="17"/>
        <v>0</v>
      </c>
      <c r="I73" t="str">
        <f t="shared" si="18"/>
        <v/>
      </c>
      <c r="J73">
        <f t="shared" si="10"/>
        <v>297.02171795859516</v>
      </c>
      <c r="K73">
        <f t="shared" si="19"/>
        <v>297.02171795859516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517.5948514325662</v>
      </c>
      <c r="F74">
        <f t="shared" si="15"/>
        <v>27.303417892778423</v>
      </c>
      <c r="G74">
        <f t="shared" si="16"/>
        <v>40.032968638541504</v>
      </c>
      <c r="H74">
        <f t="shared" si="17"/>
        <v>0</v>
      </c>
      <c r="I74" t="str">
        <f t="shared" si="18"/>
        <v/>
      </c>
      <c r="J74">
        <f t="shared" si="10"/>
        <v>296.30341789277844</v>
      </c>
      <c r="K74">
        <f t="shared" si="19"/>
        <v>296.30341789277844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504.32698482996295</v>
      </c>
      <c r="F75">
        <f t="shared" si="15"/>
        <v>26.603530509057585</v>
      </c>
      <c r="G75">
        <f t="shared" si="16"/>
        <v>34.703695774143746</v>
      </c>
      <c r="H75">
        <f t="shared" si="17"/>
        <v>0</v>
      </c>
      <c r="I75" t="str">
        <f t="shared" si="18"/>
        <v/>
      </c>
      <c r="J75">
        <f t="shared" si="10"/>
        <v>295.60353050905758</v>
      </c>
      <c r="K75">
        <f t="shared" si="19"/>
        <v>295.60353050905758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491.39922262309943</v>
      </c>
      <c r="F76">
        <f t="shared" si="15"/>
        <v>25.921583822425116</v>
      </c>
      <c r="G76">
        <f t="shared" si="16"/>
        <v>30.083866906258983</v>
      </c>
      <c r="H76">
        <f t="shared" si="17"/>
        <v>0</v>
      </c>
      <c r="I76" t="str">
        <f t="shared" si="18"/>
        <v/>
      </c>
      <c r="J76">
        <f t="shared" si="10"/>
        <v>294.92158382242513</v>
      </c>
      <c r="K76">
        <f t="shared" si="19"/>
        <v>294.92158382242513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478.80284668091014</v>
      </c>
      <c r="F77">
        <f t="shared" si="15"/>
        <v>25.257117946591453</v>
      </c>
      <c r="G77">
        <f t="shared" si="16"/>
        <v>26.079039360061781</v>
      </c>
      <c r="H77">
        <f t="shared" si="17"/>
        <v>0</v>
      </c>
      <c r="I77" t="str">
        <f t="shared" si="18"/>
        <v/>
      </c>
      <c r="J77">
        <f t="shared" si="10"/>
        <v>294.25711794659145</v>
      </c>
      <c r="K77">
        <f t="shared" si="19"/>
        <v>294.25711794659145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466.52936235020928</v>
      </c>
      <c r="F78">
        <f t="shared" si="15"/>
        <v>24.609684783850167</v>
      </c>
      <c r="G78">
        <f t="shared" si="16"/>
        <v>22.607342867952678</v>
      </c>
      <c r="H78">
        <f t="shared" si="17"/>
        <v>0</v>
      </c>
      <c r="I78" t="str">
        <f t="shared" si="18"/>
        <v/>
      </c>
      <c r="J78">
        <f t="shared" si="10"/>
        <v>293.60968478385018</v>
      </c>
      <c r="K78">
        <f t="shared" si="19"/>
        <v>293.60968478385018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17</v>
      </c>
      <c r="D79" s="4">
        <v>294</v>
      </c>
      <c r="E79">
        <f t="shared" si="14"/>
        <v>471.57049272712806</v>
      </c>
      <c r="F79">
        <f t="shared" si="15"/>
        <v>24.875607230628841</v>
      </c>
      <c r="G79">
        <f t="shared" si="16"/>
        <v>36.597805904303065</v>
      </c>
      <c r="H79">
        <f t="shared" si="17"/>
        <v>0</v>
      </c>
      <c r="I79">
        <f t="shared" si="18"/>
        <v>292.97884772289308</v>
      </c>
      <c r="J79">
        <f t="shared" si="10"/>
        <v>293.87560723062882</v>
      </c>
      <c r="K79">
        <f t="shared" si="19"/>
        <v>292.97884772289308</v>
      </c>
      <c r="L79">
        <f t="shared" si="11"/>
        <v>-1.0211522771069212</v>
      </c>
      <c r="M79">
        <f t="shared" si="12"/>
        <v>0.34733070649895281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459.48240032452696</v>
      </c>
      <c r="F80">
        <f t="shared" si="15"/>
        <v>24.237953595780549</v>
      </c>
      <c r="G80">
        <f t="shared" si="16"/>
        <v>31.725829117787036</v>
      </c>
      <c r="H80">
        <f t="shared" si="17"/>
        <v>0</v>
      </c>
      <c r="I80" t="str">
        <f t="shared" si="18"/>
        <v/>
      </c>
      <c r="J80">
        <f t="shared" si="10"/>
        <v>293.23795359578054</v>
      </c>
      <c r="K80">
        <f t="shared" si="19"/>
        <v>293.23795359578054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447.7041703501045</v>
      </c>
      <c r="F81">
        <f t="shared" si="15"/>
        <v>23.616645377318097</v>
      </c>
      <c r="G81">
        <f t="shared" si="16"/>
        <v>27.502420113460381</v>
      </c>
      <c r="H81">
        <f t="shared" si="17"/>
        <v>0</v>
      </c>
      <c r="I81" t="str">
        <f t="shared" si="18"/>
        <v/>
      </c>
      <c r="J81">
        <f t="shared" si="10"/>
        <v>292.61664537731809</v>
      </c>
      <c r="K81">
        <f t="shared" si="19"/>
        <v>292.61664537731809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436.22785988605375</v>
      </c>
      <c r="F82">
        <f t="shared" si="15"/>
        <v>23.011263581884865</v>
      </c>
      <c r="G82">
        <f t="shared" si="16"/>
        <v>23.841240186003688</v>
      </c>
      <c r="H82">
        <f t="shared" si="17"/>
        <v>0</v>
      </c>
      <c r="I82" t="str">
        <f t="shared" si="18"/>
        <v/>
      </c>
      <c r="J82">
        <f t="shared" si="10"/>
        <v>292.01126358188486</v>
      </c>
      <c r="K82">
        <f t="shared" si="19"/>
        <v>292.01126358188486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425.04572962087019</v>
      </c>
      <c r="F83">
        <f t="shared" si="15"/>
        <v>22.421399956470562</v>
      </c>
      <c r="G83">
        <f t="shared" si="16"/>
        <v>20.667444219882505</v>
      </c>
      <c r="H83">
        <f t="shared" si="17"/>
        <v>0</v>
      </c>
      <c r="I83" t="str">
        <f t="shared" si="18"/>
        <v/>
      </c>
      <c r="J83">
        <f t="shared" si="10"/>
        <v>291.42139995647057</v>
      </c>
      <c r="K83">
        <f t="shared" si="19"/>
        <v>291.42139995647057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414.15023863017086</v>
      </c>
      <c r="F84">
        <f t="shared" si="15"/>
        <v>21.846656713096504</v>
      </c>
      <c r="G84">
        <f t="shared" si="16"/>
        <v>17.916150638535775</v>
      </c>
      <c r="H84">
        <f t="shared" si="17"/>
        <v>0</v>
      </c>
      <c r="I84" t="str">
        <f t="shared" si="18"/>
        <v/>
      </c>
      <c r="J84">
        <f t="shared" si="10"/>
        <v>290.84665671309648</v>
      </c>
      <c r="K84">
        <f t="shared" si="19"/>
        <v>290.84665671309648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403.53403929129991</v>
      </c>
      <c r="F85">
        <f t="shared" si="15"/>
        <v>21.286646260558232</v>
      </c>
      <c r="G85">
        <f t="shared" si="16"/>
        <v>15.531115037141769</v>
      </c>
      <c r="H85">
        <f t="shared" si="17"/>
        <v>0</v>
      </c>
      <c r="I85" t="str">
        <f t="shared" si="18"/>
        <v/>
      </c>
      <c r="J85">
        <f t="shared" si="10"/>
        <v>290.28664626055826</v>
      </c>
      <c r="K85">
        <f t="shared" si="19"/>
        <v>290.28664626055826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393.1899723282919</v>
      </c>
      <c r="F86">
        <f t="shared" si="15"/>
        <v>20.740990943044537</v>
      </c>
      <c r="G86">
        <f t="shared" si="16"/>
        <v>13.46358038417592</v>
      </c>
      <c r="H86">
        <f t="shared" si="17"/>
        <v>0</v>
      </c>
      <c r="I86" t="str">
        <f t="shared" si="18"/>
        <v/>
      </c>
      <c r="J86">
        <f t="shared" si="10"/>
        <v>289.74099094304455</v>
      </c>
      <c r="K86">
        <f t="shared" si="19"/>
        <v>289.74099094304455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383.11106198385096</v>
      </c>
      <c r="F87">
        <f t="shared" si="15"/>
        <v>20.209322785456671</v>
      </c>
      <c r="G87">
        <f t="shared" si="16"/>
        <v>11.671280286552165</v>
      </c>
      <c r="H87">
        <f t="shared" si="17"/>
        <v>0</v>
      </c>
      <c r="I87" t="str">
        <f t="shared" si="18"/>
        <v/>
      </c>
      <c r="J87">
        <f t="shared" si="10"/>
        <v>289.20932278545666</v>
      </c>
      <c r="K87">
        <f t="shared" si="19"/>
        <v>289.20932278545666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373.29051131508982</v>
      </c>
      <c r="F88">
        <f t="shared" si="15"/>
        <v>19.691283245255942</v>
      </c>
      <c r="G88">
        <f t="shared" si="16"/>
        <v>10.117574942202038</v>
      </c>
      <c r="H88">
        <f t="shared" si="17"/>
        <v>0</v>
      </c>
      <c r="I88" t="str">
        <f t="shared" si="18"/>
        <v/>
      </c>
      <c r="J88">
        <f t="shared" si="10"/>
        <v>288.69128324525593</v>
      </c>
      <c r="K88">
        <f t="shared" si="19"/>
        <v>288.69128324525593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363.72169760985645</v>
      </c>
      <c r="F89">
        <f t="shared" si="15"/>
        <v>19.186522970672396</v>
      </c>
      <c r="G89">
        <f t="shared" si="16"/>
        <v>8.7707021164611678</v>
      </c>
      <c r="H89">
        <f t="shared" si="17"/>
        <v>0</v>
      </c>
      <c r="I89" t="str">
        <f t="shared" si="18"/>
        <v/>
      </c>
      <c r="J89">
        <f t="shared" si="10"/>
        <v>288.1865229706724</v>
      </c>
      <c r="K89">
        <f t="shared" si="19"/>
        <v>288.1865229706724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354.39816792055717</v>
      </c>
      <c r="F90">
        <f t="shared" si="15"/>
        <v>18.694701565111465</v>
      </c>
      <c r="G90">
        <f t="shared" si="16"/>
        <v>7.6031278300523297</v>
      </c>
      <c r="H90">
        <f t="shared" si="17"/>
        <v>0</v>
      </c>
      <c r="I90" t="str">
        <f t="shared" si="18"/>
        <v/>
      </c>
      <c r="J90">
        <f t="shared" si="10"/>
        <v>287.69470156511147</v>
      </c>
      <c r="K90">
        <f t="shared" si="19"/>
        <v>287.69470156511147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345.31363471246448</v>
      </c>
      <c r="F91">
        <f t="shared" si="15"/>
        <v>18.215487357599798</v>
      </c>
      <c r="G91">
        <f t="shared" si="16"/>
        <v>6.5909834848479196</v>
      </c>
      <c r="H91">
        <f t="shared" si="17"/>
        <v>0</v>
      </c>
      <c r="I91" t="str">
        <f t="shared" si="18"/>
        <v/>
      </c>
      <c r="J91">
        <f t="shared" si="10"/>
        <v>287.21548735759978</v>
      </c>
      <c r="K91">
        <f t="shared" si="19"/>
        <v>287.21548735759978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336.46197162357464</v>
      </c>
      <c r="F92">
        <f t="shared" si="15"/>
        <v>17.748557179115345</v>
      </c>
      <c r="G92">
        <f t="shared" si="16"/>
        <v>5.7135779206330977</v>
      </c>
      <c r="H92">
        <f t="shared" si="17"/>
        <v>0</v>
      </c>
      <c r="I92" t="str">
        <f t="shared" si="18"/>
        <v/>
      </c>
      <c r="J92">
        <f t="shared" si="10"/>
        <v>286.74855717911532</v>
      </c>
      <c r="K92">
        <f t="shared" si="19"/>
        <v>286.74855717911532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327.8372093331559</v>
      </c>
      <c r="F93">
        <f t="shared" si="15"/>
        <v>17.293596144651001</v>
      </c>
      <c r="G93">
        <f t="shared" si="16"/>
        <v>4.9529744278974297</v>
      </c>
      <c r="H93">
        <f t="shared" si="17"/>
        <v>0</v>
      </c>
      <c r="I93" t="str">
        <f t="shared" si="18"/>
        <v/>
      </c>
      <c r="J93">
        <f t="shared" si="10"/>
        <v>286.29359614465102</v>
      </c>
      <c r="K93">
        <f t="shared" si="19"/>
        <v>286.29359614465102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319.43353153620097</v>
      </c>
      <c r="F94">
        <f t="shared" si="15"/>
        <v>16.85029744086469</v>
      </c>
      <c r="G94">
        <f t="shared" si="16"/>
        <v>4.2936240695720809</v>
      </c>
      <c r="H94">
        <f t="shared" si="17"/>
        <v>0</v>
      </c>
      <c r="I94" t="str">
        <f t="shared" si="18"/>
        <v/>
      </c>
      <c r="J94">
        <f t="shared" si="10"/>
        <v>285.85029744086467</v>
      </c>
      <c r="K94">
        <f t="shared" si="19"/>
        <v>285.85029744086467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311.24527102106919</v>
      </c>
      <c r="F95">
        <f t="shared" si="15"/>
        <v>16.418362119172823</v>
      </c>
      <c r="G95">
        <f t="shared" si="16"/>
        <v>3.722047815747473</v>
      </c>
      <c r="H95">
        <f t="shared" si="17"/>
        <v>0</v>
      </c>
      <c r="I95" t="str">
        <f t="shared" si="18"/>
        <v/>
      </c>
      <c r="J95">
        <f t="shared" si="10"/>
        <v>285.4183621191728</v>
      </c>
      <c r="K95">
        <f t="shared" si="19"/>
        <v>285.4183621191728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303.26690584767323</v>
      </c>
      <c r="F96">
        <f t="shared" si="15"/>
        <v>15.997498894147487</v>
      </c>
      <c r="G96">
        <f t="shared" si="16"/>
        <v>3.2265609932849202</v>
      </c>
      <c r="H96">
        <f t="shared" si="17"/>
        <v>0</v>
      </c>
      <c r="I96" t="str">
        <f t="shared" si="18"/>
        <v/>
      </c>
      <c r="J96">
        <f t="shared" si="10"/>
        <v>284.9974988941475</v>
      </c>
      <c r="K96">
        <f t="shared" si="19"/>
        <v>284.9974988941475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295.49305562363293</v>
      </c>
      <c r="F97">
        <f t="shared" si="15"/>
        <v>15.58742394708149</v>
      </c>
      <c r="G97">
        <f t="shared" si="16"/>
        <v>2.7970344172746913</v>
      </c>
      <c r="H97">
        <f t="shared" si="17"/>
        <v>0</v>
      </c>
      <c r="I97" t="str">
        <f t="shared" si="18"/>
        <v/>
      </c>
      <c r="J97">
        <f t="shared" si="10"/>
        <v>284.5874239470815</v>
      </c>
      <c r="K97">
        <f t="shared" si="19"/>
        <v>284.5874239470815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287.91847787588506</v>
      </c>
      <c r="F98">
        <f t="shared" si="15"/>
        <v>15.187860734588748</v>
      </c>
      <c r="G98">
        <f t="shared" si="16"/>
        <v>2.4246873211760573</v>
      </c>
      <c r="H98">
        <f t="shared" si="17"/>
        <v>0</v>
      </c>
      <c r="I98" t="str">
        <f t="shared" si="18"/>
        <v/>
      </c>
      <c r="J98">
        <f t="shared" si="10"/>
        <v>284.18786073458875</v>
      </c>
      <c r="K98">
        <f t="shared" si="19"/>
        <v>284.18786073458875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280.53806451530215</v>
      </c>
      <c r="F99">
        <f t="shared" si="15"/>
        <v>14.798539802110938</v>
      </c>
      <c r="G99">
        <f t="shared" si="16"/>
        <v>2.1019078525319945</v>
      </c>
      <c r="H99">
        <f t="shared" si="17"/>
        <v>0</v>
      </c>
      <c r="I99" t="str">
        <f t="shared" si="18"/>
        <v/>
      </c>
      <c r="J99">
        <f t="shared" si="10"/>
        <v>283.79853980211095</v>
      </c>
      <c r="K99">
        <f t="shared" si="19"/>
        <v>283.79853980211095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273.34683839193627</v>
      </c>
      <c r="F100">
        <f t="shared" si="15"/>
        <v>14.419198602204693</v>
      </c>
      <c r="G100">
        <f t="shared" si="16"/>
        <v>1.8220974646713499</v>
      </c>
      <c r="H100">
        <f t="shared" si="17"/>
        <v>0</v>
      </c>
      <c r="I100" t="str">
        <f t="shared" si="18"/>
        <v/>
      </c>
      <c r="J100">
        <f t="shared" si="10"/>
        <v>283.41919860220469</v>
      </c>
      <c r="K100">
        <f t="shared" si="19"/>
        <v>283.41919860220469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266.33994993856442</v>
      </c>
      <c r="F101">
        <f t="shared" si="15"/>
        <v>14.049581317486744</v>
      </c>
      <c r="G101">
        <f t="shared" si="16"/>
        <v>1.5795360233144304</v>
      </c>
      <c r="H101">
        <f t="shared" si="17"/>
        <v>0</v>
      </c>
      <c r="I101" t="str">
        <f t="shared" si="18"/>
        <v/>
      </c>
      <c r="J101">
        <f t="shared" si="10"/>
        <v>283.04958131748674</v>
      </c>
      <c r="K101">
        <f t="shared" si="19"/>
        <v>283.04958131748674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259.51267390027232</v>
      </c>
      <c r="F102">
        <f t="shared" si="15"/>
        <v>13.689438688117628</v>
      </c>
      <c r="G102">
        <f t="shared" si="16"/>
        <v>1.3692648704705672</v>
      </c>
      <c r="H102">
        <f t="shared" si="17"/>
        <v>0</v>
      </c>
      <c r="I102" t="str">
        <f t="shared" si="18"/>
        <v/>
      </c>
      <c r="J102">
        <f t="shared" si="10"/>
        <v>282.6894386881176</v>
      </c>
      <c r="K102">
        <f t="shared" si="19"/>
        <v>282.6894386881176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252.86040614787123</v>
      </c>
      <c r="F103">
        <f t="shared" si="15"/>
        <v>13.338527843707645</v>
      </c>
      <c r="G103">
        <f t="shared" si="16"/>
        <v>1.1869854551152297</v>
      </c>
      <c r="H103">
        <f t="shared" si="17"/>
        <v>0</v>
      </c>
      <c r="I103" t="str">
        <f t="shared" si="18"/>
        <v/>
      </c>
      <c r="J103">
        <f t="shared" si="10"/>
        <v>282.33852784370765</v>
      </c>
      <c r="K103">
        <f t="shared" si="19"/>
        <v>282.33852784370765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246.37866057299831</v>
      </c>
      <c r="F104">
        <f t="shared" si="15"/>
        <v>12.996612139531676</v>
      </c>
      <c r="G104">
        <f t="shared" si="16"/>
        <v>1.0289714583643037</v>
      </c>
      <c r="H104">
        <f t="shared" si="17"/>
        <v>0</v>
      </c>
      <c r="I104" t="str">
        <f t="shared" si="18"/>
        <v/>
      </c>
      <c r="J104">
        <f t="shared" si="10"/>
        <v>281.99661213953169</v>
      </c>
      <c r="K104">
        <f t="shared" si="19"/>
        <v>281.99661213953169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240.06306606280737</v>
      </c>
      <c r="F105">
        <f t="shared" si="15"/>
        <v>12.66346099694241</v>
      </c>
      <c r="G105">
        <f t="shared" si="16"/>
        <v>0.89199261672972907</v>
      </c>
      <c r="H105">
        <f t="shared" si="17"/>
        <v>0</v>
      </c>
      <c r="I105" t="str">
        <f t="shared" si="18"/>
        <v/>
      </c>
      <c r="J105">
        <f t="shared" si="10"/>
        <v>281.66346099694243</v>
      </c>
      <c r="K105">
        <f t="shared" si="19"/>
        <v>281.66346099694243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233.90936355220921</v>
      </c>
      <c r="F106">
        <f t="shared" si="15"/>
        <v>12.33884974787439</v>
      </c>
      <c r="G106">
        <f t="shared" si="16"/>
        <v>0.7732486861833362</v>
      </c>
      <c r="H106">
        <f t="shared" si="17"/>
        <v>0</v>
      </c>
      <c r="I106" t="str">
        <f t="shared" si="18"/>
        <v/>
      </c>
      <c r="J106">
        <f t="shared" si="10"/>
        <v>281.33884974787441</v>
      </c>
      <c r="K106">
        <f t="shared" si="19"/>
        <v>281.33884974787441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227.91340315167406</v>
      </c>
      <c r="F107">
        <f t="shared" si="15"/>
        <v>12.022559483333977</v>
      </c>
      <c r="G107">
        <f t="shared" si="16"/>
        <v>0.67031219706319778</v>
      </c>
      <c r="H107">
        <f t="shared" si="17"/>
        <v>0</v>
      </c>
      <c r="I107" t="str">
        <f t="shared" si="18"/>
        <v/>
      </c>
      <c r="J107">
        <f t="shared" si="10"/>
        <v>281.02255948333396</v>
      </c>
      <c r="K107">
        <f t="shared" si="19"/>
        <v>281.02255948333396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222.07114134865895</v>
      </c>
      <c r="F108">
        <f t="shared" si="15"/>
        <v>11.714376905773078</v>
      </c>
      <c r="G108">
        <f t="shared" si="16"/>
        <v>0.58107882956707468</v>
      </c>
      <c r="H108">
        <f t="shared" si="17"/>
        <v>0</v>
      </c>
      <c r="I108" t="str">
        <f t="shared" si="18"/>
        <v/>
      </c>
      <c r="J108">
        <f t="shared" si="10"/>
        <v>280.71437690577307</v>
      </c>
      <c r="K108">
        <f t="shared" si="19"/>
        <v>280.71437690577307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216.37863828077298</v>
      </c>
      <c r="F109">
        <f t="shared" si="15"/>
        <v>11.414094185247093</v>
      </c>
      <c r="G109">
        <f t="shared" si="16"/>
        <v>0.50372439536439939</v>
      </c>
      <c r="H109">
        <f t="shared" si="17"/>
        <v>0</v>
      </c>
      <c r="I109" t="str">
        <f t="shared" si="18"/>
        <v/>
      </c>
      <c r="J109">
        <f t="shared" si="10"/>
        <v>280.41409418524711</v>
      </c>
      <c r="K109">
        <f t="shared" si="19"/>
        <v>280.41409418524711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210.83205507884119</v>
      </c>
      <c r="F110">
        <f t="shared" si="15"/>
        <v>11.121508819260047</v>
      </c>
      <c r="G110">
        <f t="shared" si="16"/>
        <v>0.43666754590642065</v>
      </c>
      <c r="H110">
        <f t="shared" si="17"/>
        <v>0</v>
      </c>
      <c r="I110" t="str">
        <f t="shared" si="18"/>
        <v/>
      </c>
      <c r="J110">
        <f t="shared" si="10"/>
        <v>280.12150881926004</v>
      </c>
      <c r="K110">
        <f t="shared" si="19"/>
        <v>280.12150881926004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205.42765127807579</v>
      </c>
      <c r="F111">
        <f t="shared" si="15"/>
        <v>10.83642349620242</v>
      </c>
      <c r="G111">
        <f t="shared" si="16"/>
        <v>0.37853744508442394</v>
      </c>
      <c r="H111">
        <f t="shared" si="17"/>
        <v>0</v>
      </c>
      <c r="I111" t="str">
        <f t="shared" si="18"/>
        <v/>
      </c>
      <c r="J111">
        <f t="shared" si="10"/>
        <v>279.83642349620243</v>
      </c>
      <c r="K111">
        <f t="shared" si="19"/>
        <v>279.83642349620243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200.1617822956083</v>
      </c>
      <c r="F112">
        <f t="shared" si="15"/>
        <v>10.558645962289562</v>
      </c>
      <c r="G112">
        <f t="shared" si="16"/>
        <v>0.32814574537158514</v>
      </c>
      <c r="H112">
        <f t="shared" si="17"/>
        <v>0</v>
      </c>
      <c r="I112" t="str">
        <f t="shared" si="18"/>
        <v/>
      </c>
      <c r="J112">
        <f t="shared" si="10"/>
        <v>279.55864596228957</v>
      </c>
      <c r="K112">
        <f t="shared" si="19"/>
        <v>279.55864596228957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195.03089697268226</v>
      </c>
      <c r="F113">
        <f t="shared" si="15"/>
        <v>10.287988891910985</v>
      </c>
      <c r="G113">
        <f t="shared" si="16"/>
        <v>0.28446229455967759</v>
      </c>
      <c r="H113">
        <f t="shared" si="17"/>
        <v>0</v>
      </c>
      <c r="I113" t="str">
        <f t="shared" si="18"/>
        <v/>
      </c>
      <c r="J113">
        <f t="shared" si="10"/>
        <v>279.28798889191097</v>
      </c>
      <c r="K113">
        <f t="shared" si="19"/>
        <v>279.28798889191097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190.03153517984816</v>
      </c>
      <c r="F114">
        <f t="shared" si="15"/>
        <v>10.024269761303051</v>
      </c>
      <c r="G114">
        <f t="shared" si="16"/>
        <v>0.24659407646601081</v>
      </c>
      <c r="H114">
        <f t="shared" si="17"/>
        <v>0</v>
      </c>
      <c r="I114" t="str">
        <f t="shared" si="18"/>
        <v/>
      </c>
      <c r="J114">
        <f t="shared" si="10"/>
        <v>279.02426976130306</v>
      </c>
      <c r="K114">
        <f t="shared" si="19"/>
        <v>279.02426976130306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185.1603254835465</v>
      </c>
      <c r="F115">
        <f t="shared" si="15"/>
        <v>9.7673107254599252</v>
      </c>
      <c r="G115">
        <f t="shared" si="16"/>
        <v>0.21376695509769114</v>
      </c>
      <c r="H115">
        <f t="shared" si="17"/>
        <v>0</v>
      </c>
      <c r="I115" t="str">
        <f t="shared" si="18"/>
        <v/>
      </c>
      <c r="J115">
        <f t="shared" si="10"/>
        <v>278.76731072545994</v>
      </c>
      <c r="K115">
        <f t="shared" si="19"/>
        <v>278.76731072545994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180.41398287250459</v>
      </c>
      <c r="F116">
        <f t="shared" si="15"/>
        <v>9.5169384981997354</v>
      </c>
      <c r="G116">
        <f t="shared" si="16"/>
        <v>0.18530984907107786</v>
      </c>
      <c r="H116">
        <f t="shared" si="17"/>
        <v>0</v>
      </c>
      <c r="I116" t="str">
        <f t="shared" si="18"/>
        <v/>
      </c>
      <c r="J116">
        <f t="shared" si="10"/>
        <v>278.51693849819975</v>
      </c>
      <c r="K116">
        <f t="shared" si="19"/>
        <v>278.51693849819975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175.78930654241438</v>
      </c>
      <c r="F117">
        <f t="shared" si="15"/>
        <v>9.272984235305092</v>
      </c>
      <c r="G117">
        <f t="shared" si="16"/>
        <v>0.16064101276575912</v>
      </c>
      <c r="H117">
        <f t="shared" si="17"/>
        <v>0</v>
      </c>
      <c r="I117" t="str">
        <f t="shared" si="18"/>
        <v/>
      </c>
      <c r="J117">
        <f t="shared" si="10"/>
        <v>278.2729842353051</v>
      </c>
      <c r="K117">
        <f t="shared" si="19"/>
        <v>278.2729842353051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171.28317773739718</v>
      </c>
      <c r="F118">
        <f t="shared" si="15"/>
        <v>9.035283420659141</v>
      </c>
      <c r="G118">
        <f t="shared" si="16"/>
        <v>0.13925614376012338</v>
      </c>
      <c r="H118">
        <f t="shared" si="17"/>
        <v>0</v>
      </c>
      <c r="I118" t="str">
        <f t="shared" si="18"/>
        <v/>
      </c>
      <c r="J118">
        <f t="shared" si="10"/>
        <v>278.03528342065914</v>
      </c>
      <c r="K118">
        <f t="shared" si="19"/>
        <v>278.03528342065914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166.89255764679945</v>
      </c>
      <c r="F119">
        <f t="shared" si="15"/>
        <v>8.8036757553003664</v>
      </c>
      <c r="G119">
        <f t="shared" si="16"/>
        <v>0.12071807343008512</v>
      </c>
      <c r="H119">
        <f t="shared" si="17"/>
        <v>0</v>
      </c>
      <c r="I119" t="str">
        <f t="shared" si="18"/>
        <v/>
      </c>
      <c r="J119">
        <f t="shared" si="10"/>
        <v>277.80367575530039</v>
      </c>
      <c r="K119">
        <f t="shared" si="19"/>
        <v>277.80367575530039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162.61448535590168</v>
      </c>
      <c r="F120">
        <f t="shared" si="15"/>
        <v>8.5780050493213373</v>
      </c>
      <c r="G120">
        <f t="shared" si="16"/>
        <v>0.10464782995696038</v>
      </c>
      <c r="H120">
        <f t="shared" si="17"/>
        <v>0</v>
      </c>
      <c r="I120" t="str">
        <f t="shared" si="18"/>
        <v/>
      </c>
      <c r="J120">
        <f t="shared" si="10"/>
        <v>277.57800504932135</v>
      </c>
      <c r="K120">
        <f t="shared" si="19"/>
        <v>277.57800504932135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158.44607584915801</v>
      </c>
      <c r="F121">
        <f t="shared" si="15"/>
        <v>8.3581191165384841</v>
      </c>
      <c r="G121">
        <f t="shared" si="16"/>
        <v>9.0716891046503947E-2</v>
      </c>
      <c r="H121">
        <f t="shared" si="17"/>
        <v>0</v>
      </c>
      <c r="I121" t="str">
        <f t="shared" si="18"/>
        <v/>
      </c>
      <c r="J121">
        <f t="shared" si="10"/>
        <v>277.35811911653849</v>
      </c>
      <c r="K121">
        <f t="shared" si="19"/>
        <v>277.35811911653849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154.38451806462027</v>
      </c>
      <c r="F122">
        <f t="shared" si="15"/>
        <v>8.1438696718618697</v>
      </c>
      <c r="G122">
        <f t="shared" si="16"/>
        <v>7.8640467982259391E-2</v>
      </c>
      <c r="H122">
        <f t="shared" si="17"/>
        <v>0</v>
      </c>
      <c r="I122" t="str">
        <f t="shared" si="18"/>
        <v/>
      </c>
      <c r="J122">
        <f t="shared" si="10"/>
        <v>277.14386967186186</v>
      </c>
      <c r="K122">
        <f t="shared" si="19"/>
        <v>277.14386967186186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150.42707299823431</v>
      </c>
      <c r="F123">
        <f t="shared" si="15"/>
        <v>7.9351122312957765</v>
      </c>
      <c r="G123">
        <f t="shared" si="16"/>
        <v>6.8171683719832427E-2</v>
      </c>
      <c r="H123">
        <f t="shared" si="17"/>
        <v>0</v>
      </c>
      <c r="I123" t="str">
        <f t="shared" si="18"/>
        <v/>
      </c>
      <c r="J123">
        <f t="shared" si="10"/>
        <v>276.93511223129576</v>
      </c>
      <c r="K123">
        <f t="shared" si="19"/>
        <v>276.93511223129576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146.57107185673019</v>
      </c>
      <c r="F124">
        <f t="shared" si="15"/>
        <v>7.7317060145026133</v>
      </c>
      <c r="G124">
        <f t="shared" si="16"/>
        <v>5.9096526005481979E-2</v>
      </c>
      <c r="H124">
        <f t="shared" si="17"/>
        <v>0</v>
      </c>
      <c r="I124" t="str">
        <f t="shared" si="18"/>
        <v/>
      </c>
      <c r="J124">
        <f t="shared" si="10"/>
        <v>276.73170601450261</v>
      </c>
      <c r="K124">
        <f t="shared" si="19"/>
        <v>276.73170601450261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142.81391425786055</v>
      </c>
      <c r="F125">
        <f t="shared" si="15"/>
        <v>7.5335138498644945</v>
      </c>
      <c r="G125">
        <f t="shared" si="16"/>
        <v>5.1229472346164207E-2</v>
      </c>
      <c r="H125">
        <f t="shared" si="17"/>
        <v>0</v>
      </c>
      <c r="I125" t="str">
        <f t="shared" si="18"/>
        <v/>
      </c>
      <c r="J125">
        <f t="shared" si="10"/>
        <v>276.53351384986451</v>
      </c>
      <c r="K125">
        <f t="shared" si="19"/>
        <v>276.53351384986451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139.15306647677363</v>
      </c>
      <c r="F126">
        <f t="shared" si="15"/>
        <v>7.3404020819784321</v>
      </c>
      <c r="G126">
        <f t="shared" si="16"/>
        <v>4.4409697392752835E-2</v>
      </c>
      <c r="H126">
        <f t="shared" si="17"/>
        <v>0</v>
      </c>
      <c r="I126" t="str">
        <f t="shared" si="18"/>
        <v/>
      </c>
      <c r="J126">
        <f t="shared" si="10"/>
        <v>276.34040208197843</v>
      </c>
      <c r="K126">
        <f t="shared" si="19"/>
        <v>276.34040208197843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135.58605973733825</v>
      </c>
      <c r="F127">
        <f t="shared" si="15"/>
        <v>7.1522404815227727</v>
      </c>
      <c r="G127">
        <f t="shared" si="16"/>
        <v>3.8497785204370694E-2</v>
      </c>
      <c r="H127">
        <f t="shared" si="17"/>
        <v>0</v>
      </c>
      <c r="I127" t="str">
        <f t="shared" si="18"/>
        <v/>
      </c>
      <c r="J127">
        <f t="shared" si="10"/>
        <v>276.15224048152277</v>
      </c>
      <c r="K127">
        <f t="shared" si="19"/>
        <v>276.15224048152277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132.11048854726823</v>
      </c>
      <c r="F128">
        <f t="shared" si="15"/>
        <v>6.968902157434079</v>
      </c>
      <c r="G128">
        <f t="shared" si="16"/>
        <v>3.3372879182998486E-2</v>
      </c>
      <c r="H128">
        <f t="shared" si="17"/>
        <v>0</v>
      </c>
      <c r="I128" t="str">
        <f t="shared" si="18"/>
        <v/>
      </c>
      <c r="J128">
        <f t="shared" si="10"/>
        <v>275.96890215743406</v>
      </c>
      <c r="K128">
        <f t="shared" si="19"/>
        <v>275.96890215743406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128.7240090759239</v>
      </c>
      <c r="F129">
        <f t="shared" si="15"/>
        <v>6.7902634713352557</v>
      </c>
      <c r="G129">
        <f t="shared" si="16"/>
        <v>2.8930211414774282E-2</v>
      </c>
      <c r="H129">
        <f t="shared" si="17"/>
        <v>0</v>
      </c>
      <c r="I129" t="str">
        <f t="shared" si="18"/>
        <v/>
      </c>
      <c r="J129">
        <f t="shared" si="10"/>
        <v>275.79026347133527</v>
      </c>
      <c r="K129">
        <f t="shared" si="19"/>
        <v>275.79026347133527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125.42433757369652</v>
      </c>
      <c r="F130">
        <f t="shared" si="15"/>
        <v>6.6162039541571875</v>
      </c>
      <c r="G130">
        <f t="shared" si="16"/>
        <v>2.5078960910568261E-2</v>
      </c>
      <c r="H130">
        <f t="shared" si="17"/>
        <v>0</v>
      </c>
      <c r="I130" t="str">
        <f t="shared" si="18"/>
        <v/>
      </c>
      <c r="J130">
        <f t="shared" si="10"/>
        <v>275.61620395415719</v>
      </c>
      <c r="K130">
        <f t="shared" si="19"/>
        <v>275.61620395415719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122.20924883190966</v>
      </c>
      <c r="F131">
        <f t="shared" si="15"/>
        <v>6.4466062248976828</v>
      </c>
      <c r="G131">
        <f t="shared" si="16"/>
        <v>2.1740396962070314E-2</v>
      </c>
      <c r="H131">
        <f t="shared" si="17"/>
        <v>0</v>
      </c>
      <c r="I131" t="str">
        <f t="shared" si="18"/>
        <v/>
      </c>
      <c r="J131">
        <f t="shared" ref="J131:J150" si="20">$O$2+F131-H131</f>
        <v>275.44660622489766</v>
      </c>
      <c r="K131">
        <f t="shared" si="19"/>
        <v>275.44660622489766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119.07657468219901</v>
      </c>
      <c r="F132">
        <f t="shared" ref="F132:F150" si="25">E132*$O$3</f>
        <v>6.2813559114629145</v>
      </c>
      <c r="G132">
        <f t="shared" ref="G132:G150" si="26">(G131*EXP(-1/$O$6)+C132)</f>
        <v>1.8846269658214742E-2</v>
      </c>
      <c r="H132">
        <f t="shared" ref="H132:H150" si="27">G132*$O$4</f>
        <v>0</v>
      </c>
      <c r="I132" t="str">
        <f t="shared" ref="I132:I150" si="28">IF(ISBLANK(D132),"",($O$2+((E131*EXP(-1/$O$5))*$O$3)-((G131*EXP(-1/$O$6))*$O$4)))</f>
        <v/>
      </c>
      <c r="J132">
        <f t="shared" si="20"/>
        <v>275.28135591146292</v>
      </c>
      <c r="K132">
        <f t="shared" ref="K132:K150" si="29">IF(I132="",J132,I132)</f>
        <v>275.28135591146292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116.02420253435864</v>
      </c>
      <c r="F133">
        <f t="shared" si="25"/>
        <v>6.1203415735379911</v>
      </c>
      <c r="G133">
        <f t="shared" si="26"/>
        <v>1.6337414659438769E-2</v>
      </c>
      <c r="H133">
        <f t="shared" si="27"/>
        <v>0</v>
      </c>
      <c r="I133" t="str">
        <f t="shared" si="28"/>
        <v/>
      </c>
      <c r="J133">
        <f t="shared" si="20"/>
        <v>275.12034157353798</v>
      </c>
      <c r="K133">
        <f t="shared" si="29"/>
        <v>275.12034157353798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113.05007395166764</v>
      </c>
      <c r="F134">
        <f t="shared" si="25"/>
        <v>5.9634546274346478</v>
      </c>
      <c r="G134">
        <f t="shared" si="26"/>
        <v>1.4162543707322109E-2</v>
      </c>
      <c r="H134">
        <f t="shared" si="27"/>
        <v>0</v>
      </c>
      <c r="I134" t="str">
        <f t="shared" si="28"/>
        <v/>
      </c>
      <c r="J134">
        <f t="shared" si="20"/>
        <v>274.96345462743466</v>
      </c>
      <c r="K134">
        <f t="shared" si="29"/>
        <v>274.96345462743466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110.15218326273644</v>
      </c>
      <c r="F135">
        <f t="shared" si="25"/>
        <v>5.8105892728653545</v>
      </c>
      <c r="G135">
        <f t="shared" si="26"/>
        <v>1.227719614412354E-2</v>
      </c>
      <c r="H135">
        <f t="shared" si="27"/>
        <v>0</v>
      </c>
      <c r="I135" t="str">
        <f t="shared" si="28"/>
        <v/>
      </c>
      <c r="J135">
        <f t="shared" si="20"/>
        <v>274.81058927286534</v>
      </c>
      <c r="K135">
        <f t="shared" si="29"/>
        <v>274.81058927286534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107.32857620893655</v>
      </c>
      <c r="F136">
        <f t="shared" si="25"/>
        <v>5.6616424215944834</v>
      </c>
      <c r="G136">
        <f t="shared" si="26"/>
        <v>1.0642830008238843E-2</v>
      </c>
      <c r="H136">
        <f t="shared" si="27"/>
        <v>0</v>
      </c>
      <c r="I136" t="str">
        <f t="shared" si="28"/>
        <v/>
      </c>
      <c r="J136">
        <f t="shared" si="20"/>
        <v>274.66164242159448</v>
      </c>
      <c r="K136">
        <f t="shared" si="29"/>
        <v>274.66164242159448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104.57734862650177</v>
      </c>
      <c r="F137">
        <f t="shared" si="25"/>
        <v>5.5165136279184086</v>
      </c>
      <c r="G137">
        <f t="shared" si="26"/>
        <v>9.2260341249402952E-3</v>
      </c>
      <c r="H137">
        <f t="shared" si="27"/>
        <v>0</v>
      </c>
      <c r="I137" t="str">
        <f t="shared" si="28"/>
        <v/>
      </c>
      <c r="J137">
        <f t="shared" si="20"/>
        <v>274.51651362791841</v>
      </c>
      <c r="K137">
        <f t="shared" si="29"/>
        <v>274.51651362791841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101.8966451624119</v>
      </c>
      <c r="F138">
        <f t="shared" si="25"/>
        <v>5.3751050209276565</v>
      </c>
      <c r="G138">
        <f t="shared" si="26"/>
        <v>7.9978450852517483E-3</v>
      </c>
      <c r="H138">
        <f t="shared" si="27"/>
        <v>0</v>
      </c>
      <c r="I138" t="str">
        <f t="shared" si="28"/>
        <v/>
      </c>
      <c r="J138">
        <f t="shared" si="20"/>
        <v>274.37510502092766</v>
      </c>
      <c r="K138">
        <f t="shared" si="29"/>
        <v>274.37510502092766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99.284658023193188</v>
      </c>
      <c r="F139">
        <f t="shared" si="25"/>
        <v>5.2373212385054257</v>
      </c>
      <c r="G139">
        <f t="shared" si="26"/>
        <v>6.9331551500303474E-3</v>
      </c>
      <c r="H139">
        <f t="shared" si="27"/>
        <v>0</v>
      </c>
      <c r="I139" t="str">
        <f t="shared" si="28"/>
        <v/>
      </c>
      <c r="J139">
        <f t="shared" si="20"/>
        <v>274.23732123850544</v>
      </c>
      <c r="K139">
        <f t="shared" si="29"/>
        <v>274.23732123850544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96.739625755791593</v>
      </c>
      <c r="F140">
        <f t="shared" si="25"/>
        <v>5.1030693630179744</v>
      </c>
      <c r="G140">
        <f t="shared" si="26"/>
        <v>6.0101989751004626E-3</v>
      </c>
      <c r="H140">
        <f t="shared" si="27"/>
        <v>0</v>
      </c>
      <c r="I140" t="str">
        <f t="shared" si="28"/>
        <v/>
      </c>
      <c r="J140">
        <f t="shared" si="20"/>
        <v>274.10306936301799</v>
      </c>
      <c r="K140">
        <f t="shared" si="29"/>
        <v>274.10306936301799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94.259832059696777</v>
      </c>
      <c r="F141">
        <f t="shared" si="25"/>
        <v>4.9722588586534897</v>
      </c>
      <c r="G141">
        <f t="shared" si="26"/>
        <v>5.2101086646157832E-3</v>
      </c>
      <c r="H141">
        <f t="shared" si="27"/>
        <v>0</v>
      </c>
      <c r="I141" t="str">
        <f t="shared" si="28"/>
        <v/>
      </c>
      <c r="J141">
        <f t="shared" si="20"/>
        <v>273.9722588586535</v>
      </c>
      <c r="K141">
        <f t="shared" si="29"/>
        <v>273.9722588586535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91.843604629515738</v>
      </c>
      <c r="F142">
        <f t="shared" si="25"/>
        <v>4.8448015103672075</v>
      </c>
      <c r="G142">
        <f t="shared" si="26"/>
        <v>4.5165280566523535E-3</v>
      </c>
      <c r="H142">
        <f t="shared" si="27"/>
        <v>0</v>
      </c>
      <c r="I142" t="str">
        <f t="shared" si="28"/>
        <v/>
      </c>
      <c r="J142">
        <f t="shared" si="20"/>
        <v>273.84480151036723</v>
      </c>
      <c r="K142">
        <f t="shared" si="29"/>
        <v>273.84480151036723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89.489314027215556</v>
      </c>
      <c r="F143">
        <f t="shared" si="25"/>
        <v>4.7206113643915817</v>
      </c>
      <c r="G143">
        <f t="shared" si="26"/>
        <v>3.9152783559135611E-3</v>
      </c>
      <c r="H143">
        <f t="shared" si="27"/>
        <v>0</v>
      </c>
      <c r="I143" t="str">
        <f t="shared" si="28"/>
        <v/>
      </c>
      <c r="J143">
        <f t="shared" si="20"/>
        <v>273.72061136439157</v>
      </c>
      <c r="K143">
        <f t="shared" si="29"/>
        <v>273.72061136439157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87.195372583274704</v>
      </c>
      <c r="F144">
        <f t="shared" si="25"/>
        <v>4.5996046702714013</v>
      </c>
      <c r="G144">
        <f t="shared" si="26"/>
        <v>3.3940682781116917E-3</v>
      </c>
      <c r="H144">
        <f t="shared" si="27"/>
        <v>0</v>
      </c>
      <c r="I144" t="str">
        <f t="shared" si="28"/>
        <v/>
      </c>
      <c r="J144">
        <f t="shared" si="20"/>
        <v>273.59960467027139</v>
      </c>
      <c r="K144">
        <f t="shared" si="29"/>
        <v>273.59960467027139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84.960233326001969</v>
      </c>
      <c r="F145">
        <f t="shared" si="25"/>
        <v>4.4816998243847674</v>
      </c>
      <c r="G145">
        <f t="shared" si="26"/>
        <v>2.9422427805381787E-3</v>
      </c>
      <c r="H145">
        <f t="shared" si="27"/>
        <v>0</v>
      </c>
      <c r="I145" t="str">
        <f t="shared" si="28"/>
        <v/>
      </c>
      <c r="J145">
        <f t="shared" si="20"/>
        <v>273.48169982438475</v>
      </c>
      <c r="K145">
        <f t="shared" si="29"/>
        <v>273.48169982438475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82.782388938300784</v>
      </c>
      <c r="F146">
        <f t="shared" si="25"/>
        <v>4.3668173149118257</v>
      </c>
      <c r="G146">
        <f t="shared" si="26"/>
        <v>2.550565242148071E-3</v>
      </c>
      <c r="H146">
        <f t="shared" si="27"/>
        <v>0</v>
      </c>
      <c r="I146" t="str">
        <f t="shared" si="28"/>
        <v/>
      </c>
      <c r="J146">
        <f t="shared" si="20"/>
        <v>273.36681731491183</v>
      </c>
      <c r="K146">
        <f t="shared" si="29"/>
        <v>273.36681731491183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80.660370741175626</v>
      </c>
      <c r="F147">
        <f t="shared" si="25"/>
        <v>4.2548796682141621</v>
      </c>
      <c r="G147">
        <f t="shared" si="26"/>
        <v>2.2110286402891332E-3</v>
      </c>
      <c r="H147">
        <f t="shared" si="27"/>
        <v>0</v>
      </c>
      <c r="I147" t="str">
        <f t="shared" si="28"/>
        <v/>
      </c>
      <c r="J147">
        <f t="shared" si="20"/>
        <v>273.25487966821419</v>
      </c>
      <c r="K147">
        <f t="shared" si="29"/>
        <v>273.25487966821419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78.592747703294862</v>
      </c>
      <c r="F148">
        <f t="shared" si="25"/>
        <v>4.1458113965886865</v>
      </c>
      <c r="G148">
        <f t="shared" si="26"/>
        <v>1.9166918639813436E-3</v>
      </c>
      <c r="H148">
        <f t="shared" si="27"/>
        <v>0</v>
      </c>
      <c r="I148" t="str">
        <f t="shared" si="28"/>
        <v/>
      </c>
      <c r="J148">
        <f t="shared" si="20"/>
        <v>273.14581139658867</v>
      </c>
      <c r="K148">
        <f t="shared" si="29"/>
        <v>273.14581139658867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76.578125475942159</v>
      </c>
      <c r="F149">
        <f t="shared" si="25"/>
        <v>4.0395389473607848</v>
      </c>
      <c r="G149">
        <f t="shared" si="26"/>
        <v>1.6615378175164079E-3</v>
      </c>
      <c r="H149">
        <f t="shared" si="27"/>
        <v>0</v>
      </c>
      <c r="I149" t="str">
        <f t="shared" si="28"/>
        <v/>
      </c>
      <c r="J149">
        <f t="shared" si="20"/>
        <v>273.03953894736077</v>
      </c>
      <c r="K149">
        <f t="shared" si="29"/>
        <v>273.03953894736077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74.615145452705605</v>
      </c>
      <c r="F150">
        <f t="shared" si="25"/>
        <v>3.9359906532823881</v>
      </c>
      <c r="G150">
        <f t="shared" si="26"/>
        <v>1.4403504136041242E-3</v>
      </c>
      <c r="H150">
        <f t="shared" si="27"/>
        <v>0</v>
      </c>
      <c r="I150" t="str">
        <f t="shared" si="28"/>
        <v/>
      </c>
      <c r="J150">
        <f t="shared" si="20"/>
        <v>272.93599065328237</v>
      </c>
      <c r="K150">
        <f t="shared" si="29"/>
        <v>272.93599065328237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Decooman&amp;RTSS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D316-2E55-445B-A263-3B173CCAC8AE}">
  <dimension ref="A1:Y150"/>
  <sheetViews>
    <sheetView tabSelected="1" view="pageLayout" topLeftCell="A52" zoomScaleNormal="100" workbookViewId="0">
      <selection activeCell="C80" sqref="C80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303081.19628405938</v>
      </c>
      <c r="S2">
        <f>SQRT(R2/11)</f>
        <v>165.99046968372485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5.2750559278574263E-2</v>
      </c>
      <c r="Q3" t="s">
        <v>20</v>
      </c>
      <c r="R3">
        <f>RSQ(D2:D100,I2:I100)</f>
        <v>0.32387438793730328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</v>
      </c>
      <c r="Q4" t="s">
        <v>21</v>
      </c>
      <c r="R4">
        <f>1-((1-$R$3)*($Y$3-1))/(Y3-Y4-1)</f>
        <v>-0.35225122412539345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408.6</v>
      </c>
      <c r="D5" s="4"/>
      <c r="E5">
        <f t="shared" si="4"/>
        <v>408.6</v>
      </c>
      <c r="F5">
        <f t="shared" si="5"/>
        <v>21.553878521225446</v>
      </c>
      <c r="G5">
        <f t="shared" si="6"/>
        <v>408.6</v>
      </c>
      <c r="H5">
        <f t="shared" si="7"/>
        <v>0</v>
      </c>
      <c r="I5" t="str">
        <f t="shared" si="8"/>
        <v/>
      </c>
      <c r="J5">
        <f t="shared" si="0"/>
        <v>290.55387852122544</v>
      </c>
      <c r="K5">
        <f t="shared" si="9"/>
        <v>290.55387852122544</v>
      </c>
      <c r="L5" t="str">
        <f t="shared" si="1"/>
        <v/>
      </c>
      <c r="M5" t="str">
        <f t="shared" si="2"/>
        <v/>
      </c>
      <c r="N5" s="2" t="s">
        <v>14</v>
      </c>
      <c r="O5" s="6">
        <v>38.50899486249677</v>
      </c>
      <c r="Q5" s="2" t="s">
        <v>22</v>
      </c>
      <c r="R5">
        <f>LARGE(L2:L150,1)/LARGE(D2:D100,1)*100</f>
        <v>77.019136308789911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398.12607376441423</v>
      </c>
      <c r="F6">
        <f t="shared" si="5"/>
        <v>21.001373054455762</v>
      </c>
      <c r="G6">
        <f t="shared" si="6"/>
        <v>354.20630983792421</v>
      </c>
      <c r="H6">
        <f t="shared" si="7"/>
        <v>0</v>
      </c>
      <c r="I6" t="str">
        <f t="shared" si="8"/>
        <v/>
      </c>
      <c r="J6">
        <f t="shared" si="0"/>
        <v>290.00137305445577</v>
      </c>
      <c r="K6">
        <f t="shared" si="9"/>
        <v>290.00137305445577</v>
      </c>
      <c r="L6" t="str">
        <f t="shared" si="1"/>
        <v/>
      </c>
      <c r="M6" t="str">
        <f t="shared" si="2"/>
        <v/>
      </c>
      <c r="N6" s="2" t="s">
        <v>15</v>
      </c>
      <c r="O6" s="6">
        <v>7</v>
      </c>
      <c r="Q6" s="2" t="s">
        <v>45</v>
      </c>
      <c r="R6">
        <f>AVERAGE(M2:M150)</f>
        <v>51.771143433048586</v>
      </c>
      <c r="S6">
        <f>_xlfn.STDEV.P(M2:M150)</f>
        <v>20.626771811148942</v>
      </c>
    </row>
    <row r="7" spans="1:25">
      <c r="A7">
        <f t="shared" si="3"/>
        <v>5</v>
      </c>
      <c r="B7" s="14">
        <f>Edwards!B7</f>
        <v>43383</v>
      </c>
      <c r="C7">
        <v>408.6</v>
      </c>
      <c r="D7" s="4"/>
      <c r="E7">
        <f t="shared" si="4"/>
        <v>796.5206329198918</v>
      </c>
      <c r="F7">
        <f t="shared" si="5"/>
        <v>42.016908863448243</v>
      </c>
      <c r="G7">
        <f t="shared" si="6"/>
        <v>715.65362195056184</v>
      </c>
      <c r="H7">
        <f t="shared" si="7"/>
        <v>0</v>
      </c>
      <c r="I7" t="str">
        <f t="shared" si="8"/>
        <v/>
      </c>
      <c r="J7">
        <f t="shared" si="0"/>
        <v>311.01690886344824</v>
      </c>
      <c r="K7">
        <f t="shared" si="9"/>
        <v>311.01690886344824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776.10286895923332</v>
      </c>
      <c r="F8">
        <f t="shared" si="5"/>
        <v>40.939860395305594</v>
      </c>
      <c r="G8">
        <f t="shared" si="6"/>
        <v>620.38430874511346</v>
      </c>
      <c r="H8">
        <f t="shared" si="7"/>
        <v>0</v>
      </c>
      <c r="I8" t="str">
        <f t="shared" si="8"/>
        <v/>
      </c>
      <c r="J8">
        <f t="shared" si="0"/>
        <v>309.93986039530557</v>
      </c>
      <c r="K8">
        <f t="shared" si="9"/>
        <v>309.93986039530557</v>
      </c>
      <c r="L8" t="str">
        <f t="shared" si="1"/>
        <v/>
      </c>
      <c r="M8" t="str">
        <f t="shared" si="2"/>
        <v/>
      </c>
      <c r="O8">
        <f>1.1*O3</f>
        <v>5.8025615206431694E-2</v>
      </c>
    </row>
    <row r="9" spans="1:25">
      <c r="A9">
        <f t="shared" si="3"/>
        <v>7</v>
      </c>
      <c r="B9" s="14">
        <f>Edwards!B9</f>
        <v>43385</v>
      </c>
      <c r="C9">
        <f>408.6+79</f>
        <v>487.6</v>
      </c>
      <c r="D9" s="4">
        <v>285</v>
      </c>
      <c r="E9">
        <f t="shared" si="4"/>
        <v>1243.8084876554999</v>
      </c>
      <c r="F9">
        <f t="shared" si="5"/>
        <v>65.611593359265257</v>
      </c>
      <c r="G9">
        <f t="shared" si="6"/>
        <v>1025.3974466029322</v>
      </c>
      <c r="H9">
        <f t="shared" si="7"/>
        <v>0</v>
      </c>
      <c r="I9">
        <f t="shared" si="8"/>
        <v>308.89042065503241</v>
      </c>
      <c r="J9">
        <f t="shared" si="0"/>
        <v>334.61159335926527</v>
      </c>
      <c r="K9">
        <f t="shared" si="9"/>
        <v>308.89042065503241</v>
      </c>
      <c r="L9">
        <f t="shared" si="1"/>
        <v>23.890420655032415</v>
      </c>
      <c r="M9">
        <f t="shared" si="2"/>
        <v>8.3826037386078642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1211.9250849367058</v>
      </c>
      <c r="F10">
        <f t="shared" si="5"/>
        <v>63.929726034144849</v>
      </c>
      <c r="G10">
        <f t="shared" si="6"/>
        <v>888.89438492034878</v>
      </c>
      <c r="H10">
        <f t="shared" si="7"/>
        <v>0</v>
      </c>
      <c r="I10" t="str">
        <f t="shared" si="8"/>
        <v/>
      </c>
      <c r="J10">
        <f t="shared" si="0"/>
        <v>332.92972603414484</v>
      </c>
      <c r="K10">
        <f t="shared" si="9"/>
        <v>332.92972603414484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1180.8589715184896</v>
      </c>
      <c r="F11">
        <f t="shared" si="5"/>
        <v>62.290971176722323</v>
      </c>
      <c r="G11">
        <f t="shared" si="6"/>
        <v>770.56289749948144</v>
      </c>
      <c r="H11">
        <f t="shared" si="7"/>
        <v>0</v>
      </c>
      <c r="I11" t="str">
        <f t="shared" si="8"/>
        <v/>
      </c>
      <c r="J11">
        <f t="shared" si="0"/>
        <v>331.29097117672234</v>
      </c>
      <c r="K11">
        <f t="shared" si="9"/>
        <v>331.29097117672234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408.6</v>
      </c>
      <c r="D12" s="4"/>
      <c r="E12">
        <f t="shared" si="4"/>
        <v>1559.1891972592766</v>
      </c>
      <c r="F12">
        <f t="shared" si="5"/>
        <v>82.248102176538097</v>
      </c>
      <c r="G12">
        <f t="shared" si="6"/>
        <v>1076.5839462097649</v>
      </c>
      <c r="H12">
        <f t="shared" si="7"/>
        <v>0</v>
      </c>
      <c r="I12" t="str">
        <f t="shared" si="8"/>
        <v/>
      </c>
      <c r="J12">
        <f t="shared" si="0"/>
        <v>351.24810217653811</v>
      </c>
      <c r="K12">
        <f t="shared" si="9"/>
        <v>351.24810217653811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1519.2214228113669</v>
      </c>
      <c r="F13">
        <f t="shared" si="5"/>
        <v>80.13977972129095</v>
      </c>
      <c r="G13">
        <f t="shared" si="6"/>
        <v>933.26683019508346</v>
      </c>
      <c r="H13">
        <f t="shared" si="7"/>
        <v>0</v>
      </c>
      <c r="I13" t="str">
        <f t="shared" si="8"/>
        <v/>
      </c>
      <c r="J13">
        <f t="shared" si="0"/>
        <v>349.13977972129095</v>
      </c>
      <c r="K13">
        <f t="shared" si="9"/>
        <v>349.13977972129095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408.6</v>
      </c>
      <c r="D14" s="4"/>
      <c r="E14">
        <f t="shared" si="4"/>
        <v>1888.878169952708</v>
      </c>
      <c r="F14">
        <f t="shared" si="5"/>
        <v>99.639379874095198</v>
      </c>
      <c r="G14">
        <f t="shared" si="6"/>
        <v>1217.6283896660234</v>
      </c>
      <c r="H14">
        <f t="shared" si="7"/>
        <v>0</v>
      </c>
      <c r="I14" t="str">
        <f t="shared" si="8"/>
        <v/>
      </c>
      <c r="J14">
        <f t="shared" si="0"/>
        <v>368.6393798740952</v>
      </c>
      <c r="K14">
        <f t="shared" si="9"/>
        <v>368.6393798740952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1840.4592501776394</v>
      </c>
      <c r="F15">
        <f t="shared" si="5"/>
        <v>97.085254776295912</v>
      </c>
      <c r="G15">
        <f t="shared" si="6"/>
        <v>1055.5351411098782</v>
      </c>
      <c r="H15">
        <f t="shared" si="7"/>
        <v>0</v>
      </c>
      <c r="I15" t="str">
        <f t="shared" si="8"/>
        <v/>
      </c>
      <c r="J15">
        <f t="shared" si="0"/>
        <v>366.08525477629593</v>
      </c>
      <c r="K15">
        <f t="shared" si="9"/>
        <v>366.08525477629593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408.6+80</f>
        <v>488.6</v>
      </c>
      <c r="D16" s="4">
        <v>290</v>
      </c>
      <c r="E16">
        <f t="shared" si="4"/>
        <v>2281.8814860416578</v>
      </c>
      <c r="F16">
        <f t="shared" si="5"/>
        <v>120.3705245961216</v>
      </c>
      <c r="G16">
        <f t="shared" si="6"/>
        <v>1403.6200862378428</v>
      </c>
      <c r="H16">
        <f t="shared" si="7"/>
        <v>0</v>
      </c>
      <c r="I16">
        <f t="shared" si="8"/>
        <v>363.59660133261019</v>
      </c>
      <c r="J16">
        <f t="shared" si="0"/>
        <v>389.37052459612158</v>
      </c>
      <c r="K16">
        <f t="shared" si="9"/>
        <v>363.59660133261019</v>
      </c>
      <c r="L16">
        <f t="shared" si="1"/>
        <v>73.596601332610192</v>
      </c>
      <c r="M16">
        <f t="shared" si="2"/>
        <v>25.37813839055524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2223.3884406105535</v>
      </c>
      <c r="F17">
        <f t="shared" si="5"/>
        <v>117.2849837357238</v>
      </c>
      <c r="G17">
        <f t="shared" si="6"/>
        <v>1216.76723240503</v>
      </c>
      <c r="H17">
        <f t="shared" si="7"/>
        <v>0</v>
      </c>
      <c r="I17" t="str">
        <f t="shared" si="8"/>
        <v/>
      </c>
      <c r="J17">
        <f t="shared" si="0"/>
        <v>386.28498373572381</v>
      </c>
      <c r="K17">
        <f t="shared" si="9"/>
        <v>386.28498373572381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2166.3947878449903</v>
      </c>
      <c r="F18">
        <f t="shared" si="5"/>
        <v>114.27853667701147</v>
      </c>
      <c r="G18">
        <f t="shared" si="6"/>
        <v>1054.7886229121134</v>
      </c>
      <c r="H18">
        <f t="shared" si="7"/>
        <v>0</v>
      </c>
      <c r="I18" t="str">
        <f t="shared" si="8"/>
        <v/>
      </c>
      <c r="J18">
        <f t="shared" si="0"/>
        <v>383.27853667701146</v>
      </c>
      <c r="K18">
        <f t="shared" si="9"/>
        <v>383.27853667701146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408.6</v>
      </c>
      <c r="D19" s="4"/>
      <c r="E19">
        <f t="shared" si="4"/>
        <v>2519.4620927763508</v>
      </c>
      <c r="F19">
        <f t="shared" si="5"/>
        <v>132.90303447511965</v>
      </c>
      <c r="G19">
        <f t="shared" si="6"/>
        <v>1322.9729461104391</v>
      </c>
      <c r="H19">
        <f t="shared" si="7"/>
        <v>0</v>
      </c>
      <c r="I19" t="str">
        <f t="shared" si="8"/>
        <v/>
      </c>
      <c r="J19">
        <f t="shared" si="0"/>
        <v>401.90303447511963</v>
      </c>
      <c r="K19">
        <f t="shared" si="9"/>
        <v>401.90303447511963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2454.8789794305499</v>
      </c>
      <c r="F20">
        <f t="shared" si="5"/>
        <v>129.4962391261771</v>
      </c>
      <c r="G20">
        <f t="shared" si="6"/>
        <v>1146.8560089505277</v>
      </c>
      <c r="H20">
        <f t="shared" si="7"/>
        <v>0</v>
      </c>
      <c r="I20" t="str">
        <f t="shared" si="8"/>
        <v/>
      </c>
      <c r="J20">
        <f t="shared" si="0"/>
        <v>398.4962391261771</v>
      </c>
      <c r="K20">
        <f t="shared" si="9"/>
        <v>398.4962391261771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408.6</v>
      </c>
      <c r="D21" s="4"/>
      <c r="E21">
        <f t="shared" si="4"/>
        <v>2800.5513696707708</v>
      </c>
      <c r="F21">
        <f t="shared" si="5"/>
        <v>147.73065103851033</v>
      </c>
      <c r="G21">
        <f t="shared" si="6"/>
        <v>1402.7841283549089</v>
      </c>
      <c r="H21">
        <f t="shared" si="7"/>
        <v>0</v>
      </c>
      <c r="I21" t="str">
        <f t="shared" si="8"/>
        <v/>
      </c>
      <c r="J21">
        <f t="shared" si="0"/>
        <v>416.73065103851036</v>
      </c>
      <c r="K21">
        <f t="shared" si="9"/>
        <v>416.73065103851036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2728.7629005936769</v>
      </c>
      <c r="F22">
        <f t="shared" si="5"/>
        <v>143.943769144941</v>
      </c>
      <c r="G22">
        <f t="shared" si="6"/>
        <v>1216.0425589911927</v>
      </c>
      <c r="H22">
        <f t="shared" si="7"/>
        <v>0</v>
      </c>
      <c r="I22" t="str">
        <f t="shared" si="8"/>
        <v/>
      </c>
      <c r="J22">
        <f t="shared" si="0"/>
        <v>412.94376914494103</v>
      </c>
      <c r="K22">
        <f t="shared" si="9"/>
        <v>412.94376914494103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408.6+83</f>
        <v>491.6</v>
      </c>
      <c r="D23" s="4">
        <v>308</v>
      </c>
      <c r="E23">
        <f t="shared" si="4"/>
        <v>3150.4146349666053</v>
      </c>
      <c r="F23">
        <f t="shared" si="5"/>
        <v>166.1861339538938</v>
      </c>
      <c r="G23">
        <f t="shared" si="6"/>
        <v>1545.7604195451213</v>
      </c>
      <c r="H23">
        <f t="shared" si="7"/>
        <v>0</v>
      </c>
      <c r="I23">
        <f t="shared" si="8"/>
        <v>409.25395901254672</v>
      </c>
      <c r="J23">
        <f t="shared" si="0"/>
        <v>435.18613395389377</v>
      </c>
      <c r="K23">
        <f t="shared" si="9"/>
        <v>409.25395901254672</v>
      </c>
      <c r="L23">
        <f t="shared" si="1"/>
        <v>101.25395901254672</v>
      </c>
      <c r="M23">
        <f t="shared" si="2"/>
        <v>32.874662017060622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3069.6578789750483</v>
      </c>
      <c r="F24">
        <f t="shared" si="5"/>
        <v>161.92616990981583</v>
      </c>
      <c r="G24">
        <f t="shared" si="6"/>
        <v>1339.9855460122342</v>
      </c>
      <c r="H24">
        <f t="shared" si="7"/>
        <v>0</v>
      </c>
      <c r="I24" t="str">
        <f t="shared" si="8"/>
        <v/>
      </c>
      <c r="J24">
        <f t="shared" si="0"/>
        <v>430.92616990981583</v>
      </c>
      <c r="K24">
        <f t="shared" si="9"/>
        <v>430.92616990981583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2990.9712167311191</v>
      </c>
      <c r="F25">
        <f t="shared" si="5"/>
        <v>157.77540446868429</v>
      </c>
      <c r="G25">
        <f t="shared" si="6"/>
        <v>1161.6038558226858</v>
      </c>
      <c r="H25">
        <f t="shared" si="7"/>
        <v>0</v>
      </c>
      <c r="I25" t="str">
        <f t="shared" si="8"/>
        <v/>
      </c>
      <c r="J25">
        <f t="shared" si="0"/>
        <v>426.77540446868431</v>
      </c>
      <c r="K25">
        <f t="shared" si="9"/>
        <v>426.77540446868431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408.6</v>
      </c>
      <c r="D26" s="4"/>
      <c r="E26">
        <f t="shared" si="4"/>
        <v>3322.9015840908787</v>
      </c>
      <c r="F26">
        <f t="shared" si="5"/>
        <v>175.28491698845423</v>
      </c>
      <c r="G26">
        <f t="shared" si="6"/>
        <v>1415.5687108772827</v>
      </c>
      <c r="H26">
        <f t="shared" si="7"/>
        <v>0</v>
      </c>
      <c r="I26" t="str">
        <f t="shared" si="8"/>
        <v/>
      </c>
      <c r="J26">
        <f t="shared" si="0"/>
        <v>444.28491698845426</v>
      </c>
      <c r="K26">
        <f t="shared" si="9"/>
        <v>444.28491698845426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3237.7233509046841</v>
      </c>
      <c r="F27">
        <f t="shared" si="5"/>
        <v>170.79171754952165</v>
      </c>
      <c r="G27">
        <f t="shared" si="6"/>
        <v>1227.1252310373709</v>
      </c>
      <c r="H27">
        <f t="shared" si="7"/>
        <v>0</v>
      </c>
      <c r="I27" t="str">
        <f t="shared" si="8"/>
        <v/>
      </c>
      <c r="J27">
        <f t="shared" si="0"/>
        <v>439.79171754952165</v>
      </c>
      <c r="K27">
        <f t="shared" si="9"/>
        <v>439.79171754952165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3154.7285502472946</v>
      </c>
      <c r="F28">
        <f t="shared" si="5"/>
        <v>166.41369539763056</v>
      </c>
      <c r="G28">
        <f t="shared" si="6"/>
        <v>1063.7677430121325</v>
      </c>
      <c r="H28">
        <f t="shared" si="7"/>
        <v>0</v>
      </c>
      <c r="I28" t="str">
        <f t="shared" si="8"/>
        <v/>
      </c>
      <c r="J28">
        <f t="shared" si="0"/>
        <v>435.41369539763059</v>
      </c>
      <c r="K28">
        <f t="shared" si="9"/>
        <v>435.41369539763059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3073.8612126834505</v>
      </c>
      <c r="F29">
        <f t="shared" si="5"/>
        <v>162.14789811376852</v>
      </c>
      <c r="G29">
        <f t="shared" si="6"/>
        <v>922.15674688434842</v>
      </c>
      <c r="H29">
        <f t="shared" si="7"/>
        <v>0</v>
      </c>
      <c r="I29" t="str">
        <f t="shared" si="8"/>
        <v/>
      </c>
      <c r="J29">
        <f t="shared" si="0"/>
        <v>431.14789811376852</v>
      </c>
      <c r="K29">
        <f t="shared" si="9"/>
        <v>431.14789811376852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408.6+80</f>
        <v>488.6</v>
      </c>
      <c r="D30" s="4">
        <v>288</v>
      </c>
      <c r="E30">
        <f t="shared" si="4"/>
        <v>3483.6668034811137</v>
      </c>
      <c r="F30">
        <f t="shared" si="5"/>
        <v>183.7653722238318</v>
      </c>
      <c r="G30">
        <f t="shared" si="6"/>
        <v>1287.9973039795636</v>
      </c>
      <c r="H30">
        <f t="shared" si="7"/>
        <v>0</v>
      </c>
      <c r="I30">
        <f t="shared" si="8"/>
        <v>426.99144896032044</v>
      </c>
      <c r="J30">
        <f t="shared" si="0"/>
        <v>452.76537222383183</v>
      </c>
      <c r="K30">
        <f t="shared" si="9"/>
        <v>426.99144896032044</v>
      </c>
      <c r="L30">
        <f t="shared" si="1"/>
        <v>138.99144896032044</v>
      </c>
      <c r="M30">
        <f t="shared" si="2"/>
        <v>48.260919777889043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3394.3675643009369</v>
      </c>
      <c r="F31">
        <f t="shared" si="5"/>
        <v>179.05478741392631</v>
      </c>
      <c r="G31">
        <f t="shared" si="6"/>
        <v>1116.5363977577003</v>
      </c>
      <c r="H31">
        <f t="shared" si="7"/>
        <v>0</v>
      </c>
      <c r="I31" t="str">
        <f t="shared" si="8"/>
        <v/>
      </c>
      <c r="J31">
        <f t="shared" si="0"/>
        <v>448.05478741392631</v>
      </c>
      <c r="K31">
        <f t="shared" si="9"/>
        <v>448.05478741392631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3307.357394244762</v>
      </c>
      <c r="F32">
        <f t="shared" si="5"/>
        <v>174.46495228053922</v>
      </c>
      <c r="G32">
        <f t="shared" si="6"/>
        <v>967.90072748282864</v>
      </c>
      <c r="H32">
        <f t="shared" si="7"/>
        <v>0</v>
      </c>
      <c r="I32" t="str">
        <f t="shared" si="8"/>
        <v/>
      </c>
      <c r="J32">
        <f t="shared" si="0"/>
        <v>443.46495228053925</v>
      </c>
      <c r="K32">
        <f t="shared" si="9"/>
        <v>443.46495228053925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408.6</v>
      </c>
      <c r="D33" s="4"/>
      <c r="E33">
        <f t="shared" si="4"/>
        <v>3631.1776160214654</v>
      </c>
      <c r="F33">
        <f t="shared" si="5"/>
        <v>191.54665008497227</v>
      </c>
      <c r="G33">
        <f t="shared" si="6"/>
        <v>1247.6517498069875</v>
      </c>
      <c r="H33">
        <f t="shared" si="7"/>
        <v>0</v>
      </c>
      <c r="I33" t="str">
        <f t="shared" si="8"/>
        <v/>
      </c>
      <c r="J33">
        <f t="shared" si="0"/>
        <v>460.54665008497227</v>
      </c>
      <c r="K33">
        <f t="shared" si="9"/>
        <v>460.54665008497227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3538.0971302199009</v>
      </c>
      <c r="F34">
        <f t="shared" si="5"/>
        <v>186.63660240101837</v>
      </c>
      <c r="G34">
        <f t="shared" si="6"/>
        <v>1081.5617284923203</v>
      </c>
      <c r="H34">
        <f t="shared" si="7"/>
        <v>0</v>
      </c>
      <c r="I34" t="str">
        <f t="shared" si="8"/>
        <v/>
      </c>
      <c r="J34">
        <f t="shared" si="0"/>
        <v>455.63660240101837</v>
      </c>
      <c r="K34">
        <f t="shared" si="9"/>
        <v>455.63660240101837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405</v>
      </c>
      <c r="D35" s="4"/>
      <c r="E35">
        <f t="shared" si="4"/>
        <v>3852.4026408506861</v>
      </c>
      <c r="F35">
        <f t="shared" si="5"/>
        <v>203.21639387113015</v>
      </c>
      <c r="G35">
        <f t="shared" si="6"/>
        <v>1342.5819596455988</v>
      </c>
      <c r="H35">
        <f t="shared" si="7"/>
        <v>0</v>
      </c>
      <c r="I35" t="str">
        <f t="shared" si="8"/>
        <v/>
      </c>
      <c r="J35">
        <f t="shared" si="0"/>
        <v>472.21639387113015</v>
      </c>
      <c r="K35">
        <f t="shared" si="9"/>
        <v>472.21639387113015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3753.6513410708376</v>
      </c>
      <c r="F36">
        <f t="shared" si="5"/>
        <v>198.00720757825701</v>
      </c>
      <c r="G36">
        <f t="shared" si="6"/>
        <v>1163.8546294200596</v>
      </c>
      <c r="H36">
        <f t="shared" si="7"/>
        <v>0</v>
      </c>
      <c r="I36" t="str">
        <f t="shared" si="8"/>
        <v/>
      </c>
      <c r="J36">
        <f t="shared" si="0"/>
        <v>467.00720757825701</v>
      </c>
      <c r="K36">
        <f t="shared" si="9"/>
        <v>467.00720757825701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408.6+81</f>
        <v>489.6</v>
      </c>
      <c r="D37" s="4">
        <v>297</v>
      </c>
      <c r="E37">
        <f t="shared" si="4"/>
        <v>4147.0314016178672</v>
      </c>
      <c r="F37">
        <f t="shared" si="5"/>
        <v>218.75822578115222</v>
      </c>
      <c r="G37">
        <f t="shared" si="6"/>
        <v>1498.5198567661873</v>
      </c>
      <c r="H37">
        <f t="shared" si="7"/>
        <v>0</v>
      </c>
      <c r="I37">
        <f t="shared" si="8"/>
        <v>461.93155195836226</v>
      </c>
      <c r="J37">
        <f t="shared" si="0"/>
        <v>487.75822578115219</v>
      </c>
      <c r="K37">
        <f t="shared" si="9"/>
        <v>461.93155195836226</v>
      </c>
      <c r="L37">
        <f t="shared" si="1"/>
        <v>164.93155195836226</v>
      </c>
      <c r="M37">
        <f t="shared" si="2"/>
        <v>55.532509076889646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4040.7276791577506</v>
      </c>
      <c r="F38">
        <f t="shared" si="5"/>
        <v>213.15064496798672</v>
      </c>
      <c r="G38">
        <f t="shared" si="6"/>
        <v>1299.0337461674155</v>
      </c>
      <c r="H38">
        <f t="shared" si="7"/>
        <v>0</v>
      </c>
      <c r="I38" t="str">
        <f t="shared" si="8"/>
        <v/>
      </c>
      <c r="J38">
        <f t="shared" si="0"/>
        <v>482.15064496798675</v>
      </c>
      <c r="K38">
        <f t="shared" si="9"/>
        <v>482.15064496798675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3937.1489134955182</v>
      </c>
      <c r="F39">
        <f t="shared" si="5"/>
        <v>207.68680714991959</v>
      </c>
      <c r="G39">
        <f t="shared" si="6"/>
        <v>1126.1036455822198</v>
      </c>
      <c r="H39">
        <f t="shared" si="7"/>
        <v>0</v>
      </c>
      <c r="I39" t="str">
        <f t="shared" si="8"/>
        <v/>
      </c>
      <c r="J39">
        <f t="shared" si="0"/>
        <v>476.68680714991956</v>
      </c>
      <c r="K39">
        <f t="shared" si="9"/>
        <v>476.68680714991956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408.6</v>
      </c>
      <c r="D40" s="4"/>
      <c r="E40">
        <f t="shared" si="4"/>
        <v>4244.8252539300047</v>
      </c>
      <c r="F40">
        <f t="shared" si="5"/>
        <v>223.91690618462377</v>
      </c>
      <c r="G40">
        <f t="shared" si="6"/>
        <v>1384.7943631833375</v>
      </c>
      <c r="H40">
        <f t="shared" si="7"/>
        <v>0</v>
      </c>
      <c r="I40" t="str">
        <f t="shared" si="8"/>
        <v/>
      </c>
      <c r="J40">
        <f t="shared" si="0"/>
        <v>492.91690618462377</v>
      </c>
      <c r="K40">
        <f t="shared" si="9"/>
        <v>492.91690618462377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4136.0147140557638</v>
      </c>
      <c r="F41">
        <f t="shared" si="5"/>
        <v>218.17708935085395</v>
      </c>
      <c r="G41">
        <f t="shared" si="6"/>
        <v>1200.4476291422618</v>
      </c>
      <c r="H41">
        <f t="shared" si="7"/>
        <v>0</v>
      </c>
      <c r="I41" t="str">
        <f t="shared" si="8"/>
        <v/>
      </c>
      <c r="J41">
        <f t="shared" si="0"/>
        <v>487.17708935085398</v>
      </c>
      <c r="K41">
        <f t="shared" si="9"/>
        <v>487.17708935085398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408.6</v>
      </c>
      <c r="D42" s="4"/>
      <c r="E42">
        <f t="shared" si="4"/>
        <v>4438.5933899629654</v>
      </c>
      <c r="F42">
        <f t="shared" si="5"/>
        <v>234.13828373072928</v>
      </c>
      <c r="G42">
        <f t="shared" si="6"/>
        <v>1449.2415195109288</v>
      </c>
      <c r="H42">
        <f t="shared" si="7"/>
        <v>0</v>
      </c>
      <c r="I42" t="str">
        <f t="shared" si="8"/>
        <v/>
      </c>
      <c r="J42">
        <f t="shared" si="0"/>
        <v>503.13828373072931</v>
      </c>
      <c r="K42">
        <f t="shared" si="9"/>
        <v>503.13828373072931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4324.8158575199141</v>
      </c>
      <c r="F43">
        <f t="shared" si="5"/>
        <v>228.13645526102221</v>
      </c>
      <c r="G43">
        <f t="shared" si="6"/>
        <v>1256.3154446643957</v>
      </c>
      <c r="H43">
        <f t="shared" si="7"/>
        <v>0</v>
      </c>
      <c r="I43" t="str">
        <f t="shared" si="8"/>
        <v/>
      </c>
      <c r="J43">
        <f t="shared" si="0"/>
        <v>497.13645526102221</v>
      </c>
      <c r="K43">
        <f t="shared" si="9"/>
        <v>497.13645526102221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408.6+81</f>
        <v>489.6</v>
      </c>
      <c r="D44" s="4">
        <v>296</v>
      </c>
      <c r="E44">
        <f t="shared" si="4"/>
        <v>4703.5548632121427</v>
      </c>
      <c r="F44">
        <f t="shared" si="5"/>
        <v>248.11514963189839</v>
      </c>
      <c r="G44">
        <f t="shared" si="6"/>
        <v>1578.6720940943869</v>
      </c>
      <c r="H44">
        <f t="shared" si="7"/>
        <v>0</v>
      </c>
      <c r="I44">
        <f t="shared" si="8"/>
        <v>491.28847580910838</v>
      </c>
      <c r="J44">
        <f t="shared" si="0"/>
        <v>517.11514963189836</v>
      </c>
      <c r="K44">
        <f t="shared" si="9"/>
        <v>491.28847580910838</v>
      </c>
      <c r="L44">
        <f t="shared" si="1"/>
        <v>195.28847580910838</v>
      </c>
      <c r="M44">
        <f t="shared" si="2"/>
        <v>65.975836421996064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4582.9853901766191</v>
      </c>
      <c r="F45">
        <f t="shared" si="5"/>
        <v>241.75504249735155</v>
      </c>
      <c r="G45">
        <f t="shared" si="6"/>
        <v>1368.5159493227632</v>
      </c>
      <c r="H45">
        <f t="shared" si="7"/>
        <v>0</v>
      </c>
      <c r="I45" t="str">
        <f t="shared" si="8"/>
        <v/>
      </c>
      <c r="J45">
        <f t="shared" si="0"/>
        <v>510.75504249735155</v>
      </c>
      <c r="K45">
        <f t="shared" si="9"/>
        <v>510.75504249735155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4465.5065577843588</v>
      </c>
      <c r="F46">
        <f t="shared" si="5"/>
        <v>235.55796838526592</v>
      </c>
      <c r="G46">
        <f t="shared" si="6"/>
        <v>1186.336231923543</v>
      </c>
      <c r="H46">
        <f t="shared" si="7"/>
        <v>0</v>
      </c>
      <c r="I46" t="str">
        <f t="shared" si="8"/>
        <v/>
      </c>
      <c r="J46">
        <f t="shared" si="0"/>
        <v>504.55796838526589</v>
      </c>
      <c r="K46">
        <f t="shared" si="9"/>
        <v>504.55796838526589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408.6</v>
      </c>
      <c r="D47" s="4"/>
      <c r="E47">
        <f t="shared" si="4"/>
        <v>4759.6391415074186</v>
      </c>
      <c r="F47">
        <f t="shared" si="5"/>
        <v>251.07362667870939</v>
      </c>
      <c r="G47">
        <f t="shared" si="6"/>
        <v>1437.0086611274255</v>
      </c>
      <c r="H47">
        <f t="shared" si="7"/>
        <v>0</v>
      </c>
      <c r="I47" t="str">
        <f t="shared" si="8"/>
        <v/>
      </c>
      <c r="J47">
        <f t="shared" si="0"/>
        <v>520.07362667870939</v>
      </c>
      <c r="K47">
        <f t="shared" si="9"/>
        <v>520.07362667870939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4637.6320213993531</v>
      </c>
      <c r="F48">
        <f t="shared" si="5"/>
        <v>244.63768285704077</v>
      </c>
      <c r="G48">
        <f t="shared" si="6"/>
        <v>1245.7110500809631</v>
      </c>
      <c r="H48">
        <f t="shared" si="7"/>
        <v>0</v>
      </c>
      <c r="I48" t="str">
        <f t="shared" si="8"/>
        <v/>
      </c>
      <c r="J48">
        <f t="shared" si="0"/>
        <v>513.63768285704077</v>
      </c>
      <c r="K48">
        <f t="shared" si="9"/>
        <v>513.63768285704077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408.6</v>
      </c>
      <c r="D49" s="4"/>
      <c r="E49">
        <f t="shared" si="4"/>
        <v>4927.3523941357034</v>
      </c>
      <c r="F49">
        <f t="shared" si="5"/>
        <v>259.92059455328024</v>
      </c>
      <c r="G49">
        <f t="shared" si="6"/>
        <v>1488.4793787897788</v>
      </c>
      <c r="H49">
        <f t="shared" si="7"/>
        <v>0</v>
      </c>
      <c r="I49" t="str">
        <f t="shared" si="8"/>
        <v/>
      </c>
      <c r="J49">
        <f t="shared" si="0"/>
        <v>528.92059455328024</v>
      </c>
      <c r="K49">
        <f t="shared" si="9"/>
        <v>528.92059455328024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4801.0461642949922</v>
      </c>
      <c r="F50">
        <f t="shared" si="5"/>
        <v>253.25787028881459</v>
      </c>
      <c r="G50">
        <f t="shared" si="6"/>
        <v>1290.3298777067384</v>
      </c>
      <c r="H50">
        <f t="shared" si="7"/>
        <v>0</v>
      </c>
      <c r="I50" t="str">
        <f t="shared" si="8"/>
        <v/>
      </c>
      <c r="J50">
        <f t="shared" si="0"/>
        <v>522.25787028881462</v>
      </c>
      <c r="K50">
        <f t="shared" si="9"/>
        <v>522.25787028881462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408.6+82</f>
        <v>490.6</v>
      </c>
      <c r="D51" s="4">
        <v>302</v>
      </c>
      <c r="E51">
        <f t="shared" si="4"/>
        <v>5168.5776293501367</v>
      </c>
      <c r="F51">
        <f t="shared" si="5"/>
        <v>272.64536062294724</v>
      </c>
      <c r="G51">
        <f t="shared" si="6"/>
        <v>1609.1584543713261</v>
      </c>
      <c r="H51">
        <f t="shared" si="7"/>
        <v>0</v>
      </c>
      <c r="I51">
        <f t="shared" si="8"/>
        <v>515.76593624087866</v>
      </c>
      <c r="J51">
        <f t="shared" si="0"/>
        <v>541.64536062294724</v>
      </c>
      <c r="K51">
        <f t="shared" si="9"/>
        <v>515.76593624087866</v>
      </c>
      <c r="L51">
        <f t="shared" si="1"/>
        <v>213.76593624087866</v>
      </c>
      <c r="M51">
        <f t="shared" si="2"/>
        <v>70.783422596317436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5036.0879063136408</v>
      </c>
      <c r="F52">
        <f t="shared" si="5"/>
        <v>265.65645363410869</v>
      </c>
      <c r="G52">
        <f t="shared" si="6"/>
        <v>1394.9439012906637</v>
      </c>
      <c r="H52">
        <f t="shared" si="7"/>
        <v>0</v>
      </c>
      <c r="I52" t="str">
        <f t="shared" si="8"/>
        <v/>
      </c>
      <c r="J52">
        <f t="shared" si="0"/>
        <v>534.65645363410863</v>
      </c>
      <c r="K52">
        <f t="shared" si="9"/>
        <v>534.65645363410863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4906.9943839282887</v>
      </c>
      <c r="F53">
        <f t="shared" si="5"/>
        <v>258.84669812904019</v>
      </c>
      <c r="G53">
        <f t="shared" si="6"/>
        <v>1209.2460394201751</v>
      </c>
      <c r="H53">
        <f t="shared" si="7"/>
        <v>0</v>
      </c>
      <c r="I53" t="str">
        <f t="shared" si="8"/>
        <v/>
      </c>
      <c r="J53">
        <f t="shared" si="0"/>
        <v>527.84669812904019</v>
      </c>
      <c r="K53">
        <f t="shared" si="9"/>
        <v>527.84669812904019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408.6</v>
      </c>
      <c r="D54" s="4"/>
      <c r="E54">
        <f t="shared" si="4"/>
        <v>5189.8100050352423</v>
      </c>
      <c r="F54">
        <f t="shared" si="5"/>
        <v>273.76538031514934</v>
      </c>
      <c r="G54">
        <f t="shared" si="6"/>
        <v>1456.8686669337867</v>
      </c>
      <c r="H54">
        <f t="shared" si="7"/>
        <v>0</v>
      </c>
      <c r="I54" t="str">
        <f t="shared" si="8"/>
        <v/>
      </c>
      <c r="J54">
        <f t="shared" si="0"/>
        <v>542.76538031514929</v>
      </c>
      <c r="K54">
        <f t="shared" si="9"/>
        <v>542.76538031514929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5056.776017836406</v>
      </c>
      <c r="F55">
        <f t="shared" si="5"/>
        <v>266.74776308735204</v>
      </c>
      <c r="G55">
        <f t="shared" si="6"/>
        <v>1262.9272502034078</v>
      </c>
      <c r="H55">
        <f t="shared" si="7"/>
        <v>0</v>
      </c>
      <c r="I55" t="str">
        <f t="shared" si="8"/>
        <v/>
      </c>
      <c r="J55">
        <f t="shared" si="0"/>
        <v>535.74776308735204</v>
      </c>
      <c r="K55">
        <f t="shared" si="9"/>
        <v>535.74776308735204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408.6</v>
      </c>
      <c r="D56" s="4"/>
      <c r="E56">
        <f t="shared" si="4"/>
        <v>5335.7521827881983</v>
      </c>
      <c r="F56">
        <f t="shared" si="5"/>
        <v>281.46391181395086</v>
      </c>
      <c r="G56">
        <f t="shared" si="6"/>
        <v>1503.4037221936023</v>
      </c>
      <c r="H56">
        <f t="shared" si="7"/>
        <v>0</v>
      </c>
      <c r="I56" t="str">
        <f t="shared" si="8"/>
        <v/>
      </c>
      <c r="J56">
        <f t="shared" si="0"/>
        <v>550.46391181395086</v>
      </c>
      <c r="K56">
        <f t="shared" si="9"/>
        <v>550.46391181395086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5198.977158867764</v>
      </c>
      <c r="F57">
        <f t="shared" si="5"/>
        <v>274.24895280680761</v>
      </c>
      <c r="G57">
        <f t="shared" si="6"/>
        <v>1303.2674611717955</v>
      </c>
      <c r="H57">
        <f t="shared" si="7"/>
        <v>0</v>
      </c>
      <c r="I57" t="str">
        <f t="shared" si="8"/>
        <v/>
      </c>
      <c r="J57">
        <f t="shared" si="0"/>
        <v>543.24895280680767</v>
      </c>
      <c r="K57">
        <f t="shared" si="9"/>
        <v>543.24895280680767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408.6+81</f>
        <v>489.6</v>
      </c>
      <c r="D58" s="4">
        <v>299</v>
      </c>
      <c r="E58">
        <f t="shared" si="4"/>
        <v>5555.3081836781503</v>
      </c>
      <c r="F58">
        <f t="shared" si="5"/>
        <v>293.04561365386297</v>
      </c>
      <c r="G58">
        <f t="shared" si="6"/>
        <v>1619.3737595533576</v>
      </c>
      <c r="H58">
        <f t="shared" si="7"/>
        <v>0</v>
      </c>
      <c r="I58">
        <f t="shared" si="8"/>
        <v>536.21893983107293</v>
      </c>
      <c r="J58">
        <f t="shared" si="0"/>
        <v>562.04561365386303</v>
      </c>
      <c r="K58">
        <f t="shared" si="9"/>
        <v>536.21893983107293</v>
      </c>
      <c r="L58">
        <f t="shared" si="1"/>
        <v>237.21893983107293</v>
      </c>
      <c r="M58">
        <f t="shared" si="2"/>
        <v>79.337438070592952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5412.9051290237421</v>
      </c>
      <c r="F59">
        <f t="shared" si="5"/>
        <v>285.5337728778656</v>
      </c>
      <c r="G59">
        <f t="shared" si="6"/>
        <v>1403.7993235921701</v>
      </c>
      <c r="H59">
        <f t="shared" si="7"/>
        <v>0</v>
      </c>
      <c r="I59" t="str">
        <f t="shared" si="8"/>
        <v/>
      </c>
      <c r="J59">
        <f t="shared" si="0"/>
        <v>554.53377287786566</v>
      </c>
      <c r="K59">
        <f t="shared" si="9"/>
        <v>554.53377287786566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5274.152390302208</v>
      </c>
      <c r="F60">
        <f t="shared" si="5"/>
        <v>278.21448830887078</v>
      </c>
      <c r="G60">
        <f t="shared" si="6"/>
        <v>1216.922609306306</v>
      </c>
      <c r="H60">
        <f t="shared" si="7"/>
        <v>0</v>
      </c>
      <c r="I60" t="str">
        <f t="shared" si="8"/>
        <v/>
      </c>
      <c r="J60">
        <f t="shared" si="0"/>
        <v>547.21448830887084</v>
      </c>
      <c r="K60">
        <f t="shared" si="9"/>
        <v>547.21448830887084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5138.9563964420413</v>
      </c>
      <c r="F61">
        <f t="shared" si="5"/>
        <v>271.0828240205243</v>
      </c>
      <c r="G61">
        <f t="shared" si="6"/>
        <v>1054.9233157139613</v>
      </c>
      <c r="H61">
        <f t="shared" si="7"/>
        <v>0</v>
      </c>
      <c r="I61" t="str">
        <f t="shared" si="8"/>
        <v/>
      </c>
      <c r="J61">
        <f t="shared" si="0"/>
        <v>540.0828240205243</v>
      </c>
      <c r="K61">
        <f t="shared" si="9"/>
        <v>540.0828240205243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5007.2259749436907</v>
      </c>
      <c r="F62">
        <f t="shared" si="5"/>
        <v>264.13397061248395</v>
      </c>
      <c r="G62">
        <f t="shared" si="6"/>
        <v>914.48970832361647</v>
      </c>
      <c r="H62">
        <f t="shared" si="7"/>
        <v>0</v>
      </c>
      <c r="I62" t="str">
        <f t="shared" si="8"/>
        <v/>
      </c>
      <c r="J62">
        <f t="shared" si="0"/>
        <v>533.13397061248395</v>
      </c>
      <c r="K62">
        <f t="shared" si="9"/>
        <v>533.13397061248395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4878.8722903953076</v>
      </c>
      <c r="F63">
        <f t="shared" si="5"/>
        <v>257.36324196709108</v>
      </c>
      <c r="G63">
        <f t="shared" si="6"/>
        <v>792.75091769473283</v>
      </c>
      <c r="H63">
        <f t="shared" si="7"/>
        <v>0</v>
      </c>
      <c r="I63" t="str">
        <f t="shared" si="8"/>
        <v/>
      </c>
      <c r="J63">
        <f t="shared" si="0"/>
        <v>526.36324196709108</v>
      </c>
      <c r="K63">
        <f t="shared" si="9"/>
        <v>526.36324196709108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4753.8087845645587</v>
      </c>
      <c r="F64">
        <f t="shared" si="5"/>
        <v>250.76607208917983</v>
      </c>
      <c r="G64">
        <f t="shared" si="6"/>
        <v>687.21825055623901</v>
      </c>
      <c r="H64">
        <f t="shared" si="7"/>
        <v>0</v>
      </c>
      <c r="I64" t="str">
        <f t="shared" si="8"/>
        <v/>
      </c>
      <c r="J64">
        <f t="shared" si="0"/>
        <v>519.76607208917983</v>
      </c>
      <c r="K64">
        <f t="shared" si="9"/>
        <v>519.76607208917983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82</v>
      </c>
      <c r="D65" s="4">
        <v>307</v>
      </c>
      <c r="E65">
        <f t="shared" si="4"/>
        <v>4713.9511180261125</v>
      </c>
      <c r="F65">
        <f t="shared" si="5"/>
        <v>248.66355788773788</v>
      </c>
      <c r="G65">
        <f t="shared" si="6"/>
        <v>677.73431371218658</v>
      </c>
      <c r="H65">
        <f t="shared" si="7"/>
        <v>0</v>
      </c>
      <c r="I65">
        <f t="shared" si="8"/>
        <v>513.33801202689483</v>
      </c>
      <c r="J65">
        <f t="shared" si="0"/>
        <v>517.66355788773785</v>
      </c>
      <c r="K65">
        <f t="shared" si="9"/>
        <v>513.33801202689483</v>
      </c>
      <c r="L65">
        <f t="shared" si="1"/>
        <v>206.33801202689483</v>
      </c>
      <c r="M65">
        <f t="shared" si="2"/>
        <v>67.211078836122098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4593.1151506047645</v>
      </c>
      <c r="F66">
        <f t="shared" si="5"/>
        <v>242.28939302529417</v>
      </c>
      <c r="G66">
        <f t="shared" si="6"/>
        <v>587.51289845945098</v>
      </c>
      <c r="H66">
        <f t="shared" si="7"/>
        <v>0</v>
      </c>
      <c r="I66" t="str">
        <f t="shared" si="8"/>
        <v/>
      </c>
      <c r="J66">
        <f t="shared" si="0"/>
        <v>511.2893930252942</v>
      </c>
      <c r="K66">
        <f t="shared" si="9"/>
        <v>511.2893930252942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4475.3766550614801</v>
      </c>
      <c r="F67">
        <f t="shared" si="5"/>
        <v>236.078621536768</v>
      </c>
      <c r="G67">
        <f t="shared" si="6"/>
        <v>509.30194749267054</v>
      </c>
      <c r="H67">
        <f t="shared" si="7"/>
        <v>0</v>
      </c>
      <c r="I67" t="str">
        <f t="shared" si="8"/>
        <v/>
      </c>
      <c r="J67">
        <f t="shared" ref="J67:J130" si="10">$O$2+F67-H67</f>
        <v>505.07862153676797</v>
      </c>
      <c r="K67">
        <f t="shared" si="9"/>
        <v>505.07862153676797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4360.6562317585513</v>
      </c>
      <c r="F68">
        <f t="shared" ref="F68:F131" si="15">E68*$O$3</f>
        <v>230.02705504686372</v>
      </c>
      <c r="G68">
        <f t="shared" ref="G68:G131" si="16">(G67*EXP(-1/$O$6)+C68)</f>
        <v>441.50260258112348</v>
      </c>
      <c r="H68">
        <f t="shared" ref="H68:H131" si="17">G68*$O$4</f>
        <v>0</v>
      </c>
      <c r="I68" t="str">
        <f t="shared" ref="I68:I131" si="18">IF(ISBLANK(D68),"",($O$2+((E67*EXP(-1/$O$5))*$O$3)-((G67*EXP(-1/$O$6))*$O$4)))</f>
        <v/>
      </c>
      <c r="J68">
        <f t="shared" si="10"/>
        <v>499.02705504686372</v>
      </c>
      <c r="K68">
        <f t="shared" ref="K68:K131" si="19">IF(I68="",J68,I68)</f>
        <v>499.02705504686372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4248.8765163640655</v>
      </c>
      <c r="F69">
        <f t="shared" si="15"/>
        <v>224.13061254380474</v>
      </c>
      <c r="G69">
        <f t="shared" si="16"/>
        <v>382.72884885976345</v>
      </c>
      <c r="H69">
        <f t="shared" si="17"/>
        <v>0</v>
      </c>
      <c r="I69" t="str">
        <f t="shared" si="18"/>
        <v/>
      </c>
      <c r="J69">
        <f t="shared" si="10"/>
        <v>493.13061254380477</v>
      </c>
      <c r="K69">
        <f t="shared" si="19"/>
        <v>493.13061254380477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4139.9621276795087</v>
      </c>
      <c r="F70">
        <f t="shared" si="15"/>
        <v>218.38531762721036</v>
      </c>
      <c r="G70">
        <f t="shared" si="16"/>
        <v>331.77918067335639</v>
      </c>
      <c r="H70">
        <f t="shared" si="17"/>
        <v>0</v>
      </c>
      <c r="I70" t="str">
        <f t="shared" si="18"/>
        <v/>
      </c>
      <c r="J70">
        <f t="shared" si="10"/>
        <v>487.38531762721038</v>
      </c>
      <c r="K70">
        <f t="shared" si="19"/>
        <v>487.38531762721038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4033.8396168047311</v>
      </c>
      <c r="F71">
        <f t="shared" si="15"/>
        <v>212.78729582651926</v>
      </c>
      <c r="G71">
        <f t="shared" si="16"/>
        <v>287.61203932295524</v>
      </c>
      <c r="H71">
        <f t="shared" si="17"/>
        <v>0</v>
      </c>
      <c r="I71" t="str">
        <f t="shared" si="18"/>
        <v/>
      </c>
      <c r="J71">
        <f t="shared" si="10"/>
        <v>481.78729582651926</v>
      </c>
      <c r="K71">
        <f t="shared" si="19"/>
        <v>481.78729582651926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80</v>
      </c>
      <c r="D72" s="4">
        <v>290</v>
      </c>
      <c r="E72">
        <f t="shared" si="14"/>
        <v>4010.4374176060123</v>
      </c>
      <c r="F72">
        <f t="shared" si="15"/>
        <v>211.55281673043825</v>
      </c>
      <c r="G72">
        <f t="shared" si="16"/>
        <v>329.32452059115008</v>
      </c>
      <c r="H72">
        <f t="shared" si="17"/>
        <v>0</v>
      </c>
      <c r="I72">
        <f t="shared" si="18"/>
        <v>476.33277198815233</v>
      </c>
      <c r="J72">
        <f t="shared" si="10"/>
        <v>480.55281673043828</v>
      </c>
      <c r="K72">
        <f t="shared" si="19"/>
        <v>476.33277198815233</v>
      </c>
      <c r="L72">
        <f t="shared" si="11"/>
        <v>186.33277198815233</v>
      </c>
      <c r="M72">
        <f t="shared" si="12"/>
        <v>64.25267999591459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3907.6351031555996</v>
      </c>
      <c r="F73">
        <f t="shared" si="15"/>
        <v>206.12993714804711</v>
      </c>
      <c r="G73">
        <f t="shared" si="16"/>
        <v>285.48414874629162</v>
      </c>
      <c r="H73">
        <f t="shared" si="17"/>
        <v>0</v>
      </c>
      <c r="I73" t="str">
        <f t="shared" si="18"/>
        <v/>
      </c>
      <c r="J73">
        <f t="shared" si="10"/>
        <v>475.12993714804713</v>
      </c>
      <c r="K73">
        <f t="shared" si="19"/>
        <v>475.12993714804713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3807.4679914912886</v>
      </c>
      <c r="F74">
        <f t="shared" si="15"/>
        <v>200.84606598643529</v>
      </c>
      <c r="G74">
        <f t="shared" si="16"/>
        <v>247.47989927715372</v>
      </c>
      <c r="H74">
        <f t="shared" si="17"/>
        <v>0</v>
      </c>
      <c r="I74" t="str">
        <f t="shared" si="18"/>
        <v/>
      </c>
      <c r="J74">
        <f t="shared" si="10"/>
        <v>469.84606598643529</v>
      </c>
      <c r="K74">
        <f t="shared" si="19"/>
        <v>469.84606598643529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3709.868532638538</v>
      </c>
      <c r="F75">
        <f t="shared" si="15"/>
        <v>195.69763994666653</v>
      </c>
      <c r="G75">
        <f t="shared" si="16"/>
        <v>214.5348553157655</v>
      </c>
      <c r="H75">
        <f t="shared" si="17"/>
        <v>0</v>
      </c>
      <c r="I75" t="str">
        <f t="shared" si="18"/>
        <v/>
      </c>
      <c r="J75">
        <f t="shared" si="10"/>
        <v>464.69763994666653</v>
      </c>
      <c r="K75">
        <f t="shared" si="19"/>
        <v>464.69763994666653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3614.7709081779972</v>
      </c>
      <c r="F76">
        <f t="shared" si="15"/>
        <v>190.68118707030916</v>
      </c>
      <c r="G76">
        <f t="shared" si="16"/>
        <v>185.97552479933987</v>
      </c>
      <c r="H76">
        <f t="shared" si="17"/>
        <v>0</v>
      </c>
      <c r="I76" t="str">
        <f t="shared" si="18"/>
        <v/>
      </c>
      <c r="J76">
        <f t="shared" si="10"/>
        <v>459.68118707030919</v>
      </c>
      <c r="K76">
        <f t="shared" si="19"/>
        <v>459.68118707030919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3522.1109868593535</v>
      </c>
      <c r="F77">
        <f t="shared" si="15"/>
        <v>185.79332439804202</v>
      </c>
      <c r="G77">
        <f t="shared" si="16"/>
        <v>161.21807234298956</v>
      </c>
      <c r="H77">
        <f t="shared" si="17"/>
        <v>0</v>
      </c>
      <c r="I77" t="str">
        <f t="shared" si="18"/>
        <v/>
      </c>
      <c r="J77">
        <f t="shared" si="10"/>
        <v>454.79332439804205</v>
      </c>
      <c r="K77">
        <f t="shared" si="19"/>
        <v>454.79332439804205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3431.8262813529627</v>
      </c>
      <c r="F78">
        <f t="shared" si="15"/>
        <v>181.03075568827853</v>
      </c>
      <c r="G78">
        <f t="shared" si="16"/>
        <v>139.75638395446362</v>
      </c>
      <c r="H78">
        <f t="shared" si="17"/>
        <v>0</v>
      </c>
      <c r="I78" t="str">
        <f t="shared" si="18"/>
        <v/>
      </c>
      <c r="J78">
        <f t="shared" si="10"/>
        <v>450.03075568827853</v>
      </c>
      <c r="K78">
        <f t="shared" si="19"/>
        <v>450.03075568827853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80</v>
      </c>
      <c r="D79" s="4">
        <v>294</v>
      </c>
      <c r="E79">
        <f t="shared" si="14"/>
        <v>3423.855906110095</v>
      </c>
      <c r="F79">
        <f t="shared" si="15"/>
        <v>180.61031393655716</v>
      </c>
      <c r="G79">
        <f t="shared" si="16"/>
        <v>201.15172059912538</v>
      </c>
      <c r="H79">
        <f t="shared" si="17"/>
        <v>0</v>
      </c>
      <c r="I79">
        <f t="shared" si="18"/>
        <v>445.39026919427124</v>
      </c>
      <c r="J79">
        <f t="shared" si="10"/>
        <v>449.61031393655719</v>
      </c>
      <c r="K79">
        <f t="shared" si="19"/>
        <v>445.39026919427124</v>
      </c>
      <c r="L79">
        <f t="shared" si="11"/>
        <v>151.39026919427124</v>
      </c>
      <c r="M79">
        <f t="shared" si="12"/>
        <v>51.493288841588857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3336.0898410051709</v>
      </c>
      <c r="F80">
        <f t="shared" si="15"/>
        <v>175.98060491659265</v>
      </c>
      <c r="G80">
        <f t="shared" si="16"/>
        <v>174.37398108410514</v>
      </c>
      <c r="H80">
        <f t="shared" si="17"/>
        <v>0</v>
      </c>
      <c r="I80" t="str">
        <f t="shared" si="18"/>
        <v/>
      </c>
      <c r="J80">
        <f t="shared" si="10"/>
        <v>444.98060491659265</v>
      </c>
      <c r="K80">
        <f t="shared" si="19"/>
        <v>444.98060491659265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3250.5735441134052</v>
      </c>
      <c r="F81">
        <f t="shared" si="15"/>
        <v>171.46957242811942</v>
      </c>
      <c r="G81">
        <f t="shared" si="16"/>
        <v>151.16095049326697</v>
      </c>
      <c r="H81">
        <f t="shared" si="17"/>
        <v>0</v>
      </c>
      <c r="I81" t="str">
        <f t="shared" si="18"/>
        <v/>
      </c>
      <c r="J81">
        <f t="shared" si="10"/>
        <v>440.46957242811942</v>
      </c>
      <c r="K81">
        <f t="shared" si="19"/>
        <v>440.46957242811942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3167.2493455710887</v>
      </c>
      <c r="F82">
        <f t="shared" si="15"/>
        <v>167.07417435357326</v>
      </c>
      <c r="G82">
        <f t="shared" si="16"/>
        <v>131.03808728784443</v>
      </c>
      <c r="H82">
        <f t="shared" si="17"/>
        <v>0</v>
      </c>
      <c r="I82" t="str">
        <f t="shared" si="18"/>
        <v/>
      </c>
      <c r="J82">
        <f t="shared" si="10"/>
        <v>436.07417435357326</v>
      </c>
      <c r="K82">
        <f t="shared" si="19"/>
        <v>436.07417435357326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3086.0610538059909</v>
      </c>
      <c r="F83">
        <f t="shared" si="15"/>
        <v>162.7914465560923</v>
      </c>
      <c r="G83">
        <f t="shared" si="16"/>
        <v>113.59402189536755</v>
      </c>
      <c r="H83">
        <f t="shared" si="17"/>
        <v>0</v>
      </c>
      <c r="I83" t="str">
        <f t="shared" si="18"/>
        <v/>
      </c>
      <c r="J83">
        <f t="shared" si="10"/>
        <v>431.7914465560923</v>
      </c>
      <c r="K83">
        <f t="shared" si="19"/>
        <v>431.7914465560923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3006.9539176432936</v>
      </c>
      <c r="F84">
        <f t="shared" si="15"/>
        <v>158.61850088058367</v>
      </c>
      <c r="G84">
        <f t="shared" si="16"/>
        <v>98.472147124832361</v>
      </c>
      <c r="H84">
        <f t="shared" si="17"/>
        <v>0</v>
      </c>
      <c r="I84" t="str">
        <f t="shared" si="18"/>
        <v/>
      </c>
      <c r="J84">
        <f t="shared" si="10"/>
        <v>427.61850088058367</v>
      </c>
      <c r="K84">
        <f t="shared" si="19"/>
        <v>427.61850088058367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2929.8745893828882</v>
      </c>
      <c r="F85">
        <f t="shared" si="15"/>
        <v>154.55252320603049</v>
      </c>
      <c r="G85">
        <f t="shared" si="16"/>
        <v>85.363328083465561</v>
      </c>
      <c r="H85">
        <f t="shared" si="17"/>
        <v>0</v>
      </c>
      <c r="I85" t="str">
        <f t="shared" si="18"/>
        <v/>
      </c>
      <c r="J85">
        <f t="shared" si="10"/>
        <v>423.55252320603051</v>
      </c>
      <c r="K85">
        <f t="shared" si="19"/>
        <v>423.55252320603051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2854.7710888231386</v>
      </c>
      <c r="F86">
        <f t="shared" si="15"/>
        <v>150.59077154772496</v>
      </c>
      <c r="G86">
        <f t="shared" si="16"/>
        <v>73.999582564680324</v>
      </c>
      <c r="H86">
        <f t="shared" si="17"/>
        <v>0</v>
      </c>
      <c r="I86" t="str">
        <f t="shared" si="18"/>
        <v/>
      </c>
      <c r="J86">
        <f t="shared" si="10"/>
        <v>419.59077154772496</v>
      </c>
      <c r="K86">
        <f t="shared" si="19"/>
        <v>419.59077154772496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2781.5927682068473</v>
      </c>
      <c r="F87">
        <f t="shared" si="15"/>
        <v>146.73057420814877</v>
      </c>
      <c r="G87">
        <f t="shared" si="16"/>
        <v>64.148602716060239</v>
      </c>
      <c r="H87">
        <f t="shared" si="17"/>
        <v>0</v>
      </c>
      <c r="I87" t="str">
        <f t="shared" si="18"/>
        <v/>
      </c>
      <c r="J87">
        <f t="shared" si="10"/>
        <v>415.73057420814877</v>
      </c>
      <c r="K87">
        <f t="shared" si="19"/>
        <v>415.73057420814877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2710.2902780657864</v>
      </c>
      <c r="F88">
        <f t="shared" si="15"/>
        <v>142.96932797525278</v>
      </c>
      <c r="G88">
        <f t="shared" si="16"/>
        <v>55.609005994407092</v>
      </c>
      <c r="H88">
        <f t="shared" si="17"/>
        <v>0</v>
      </c>
      <c r="I88" t="str">
        <f t="shared" si="18"/>
        <v/>
      </c>
      <c r="J88">
        <f t="shared" si="10"/>
        <v>411.96932797525278</v>
      </c>
      <c r="K88">
        <f t="shared" si="19"/>
        <v>411.96932797525278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2640.8155339407585</v>
      </c>
      <c r="F89">
        <f t="shared" si="15"/>
        <v>139.30449636692174</v>
      </c>
      <c r="G89">
        <f t="shared" si="16"/>
        <v>48.206218323626878</v>
      </c>
      <c r="H89">
        <f t="shared" si="17"/>
        <v>0</v>
      </c>
      <c r="I89" t="str">
        <f t="shared" si="18"/>
        <v/>
      </c>
      <c r="J89">
        <f t="shared" si="10"/>
        <v>408.30449636692174</v>
      </c>
      <c r="K89">
        <f t="shared" si="19"/>
        <v>408.30449636692174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2573.121683954746</v>
      </c>
      <c r="F90">
        <f t="shared" si="15"/>
        <v>135.73360792043965</v>
      </c>
      <c r="G90">
        <f t="shared" si="16"/>
        <v>41.788905295284387</v>
      </c>
      <c r="H90">
        <f t="shared" si="17"/>
        <v>0</v>
      </c>
      <c r="I90" t="str">
        <f t="shared" si="18"/>
        <v/>
      </c>
      <c r="J90">
        <f t="shared" si="10"/>
        <v>404.73360792043968</v>
      </c>
      <c r="K90">
        <f t="shared" si="19"/>
        <v>404.73360792043968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2507.1630772172807</v>
      </c>
      <c r="F91">
        <f t="shared" si="15"/>
        <v>132.25425452580282</v>
      </c>
      <c r="G91">
        <f t="shared" si="16"/>
        <v>36.225878455235375</v>
      </c>
      <c r="H91">
        <f t="shared" si="17"/>
        <v>0</v>
      </c>
      <c r="I91" t="str">
        <f t="shared" si="18"/>
        <v/>
      </c>
      <c r="J91">
        <f t="shared" si="10"/>
        <v>401.25425452580282</v>
      </c>
      <c r="K91">
        <f t="shared" si="19"/>
        <v>401.25425452580282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2442.8952330387242</v>
      </c>
      <c r="F92">
        <f t="shared" si="15"/>
        <v>128.86408980175571</v>
      </c>
      <c r="G92">
        <f t="shared" si="16"/>
        <v>31.403413431879795</v>
      </c>
      <c r="H92">
        <f t="shared" si="17"/>
        <v>0</v>
      </c>
      <c r="I92" t="str">
        <f t="shared" si="18"/>
        <v/>
      </c>
      <c r="J92">
        <f t="shared" si="10"/>
        <v>397.86408980175571</v>
      </c>
      <c r="K92">
        <f t="shared" si="19"/>
        <v>397.86408980175571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2380.2748109337026</v>
      </c>
      <c r="F93">
        <f t="shared" si="15"/>
        <v>125.56082751345542</v>
      </c>
      <c r="G93">
        <f t="shared" si="16"/>
        <v>27.222925080814598</v>
      </c>
      <c r="H93">
        <f t="shared" si="17"/>
        <v>0</v>
      </c>
      <c r="I93" t="str">
        <f t="shared" si="18"/>
        <v/>
      </c>
      <c r="J93">
        <f t="shared" si="10"/>
        <v>394.56082751345542</v>
      </c>
      <c r="K93">
        <f t="shared" si="19"/>
        <v>394.56082751345542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2319.2595813934613</v>
      </c>
      <c r="F94">
        <f t="shared" si="15"/>
        <v>122.34224003069711</v>
      </c>
      <c r="G94">
        <f t="shared" si="16"/>
        <v>23.5989521191131</v>
      </c>
      <c r="H94">
        <f t="shared" si="17"/>
        <v>0</v>
      </c>
      <c r="I94" t="str">
        <f t="shared" si="18"/>
        <v/>
      </c>
      <c r="J94">
        <f t="shared" si="10"/>
        <v>391.3422400306971</v>
      </c>
      <c r="K94">
        <f t="shared" si="19"/>
        <v>391.3422400306971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2259.8083974074339</v>
      </c>
      <c r="F95">
        <f t="shared" si="15"/>
        <v>119.20615682566074</v>
      </c>
      <c r="G95">
        <f t="shared" si="16"/>
        <v>20.457410049321862</v>
      </c>
      <c r="H95">
        <f t="shared" si="17"/>
        <v>0</v>
      </c>
      <c r="I95" t="str">
        <f t="shared" si="18"/>
        <v/>
      </c>
      <c r="J95">
        <f t="shared" si="10"/>
        <v>388.20615682566074</v>
      </c>
      <c r="K95">
        <f t="shared" si="19"/>
        <v>388.20615682566074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2201.8811667148179</v>
      </c>
      <c r="F96">
        <f t="shared" si="15"/>
        <v>116.15046300916626</v>
      </c>
      <c r="G96">
        <f t="shared" si="16"/>
        <v>17.734076657884394</v>
      </c>
      <c r="H96">
        <f t="shared" si="17"/>
        <v>0</v>
      </c>
      <c r="I96" t="str">
        <f t="shared" si="18"/>
        <v/>
      </c>
      <c r="J96">
        <f t="shared" si="10"/>
        <v>385.15046300916629</v>
      </c>
      <c r="K96">
        <f t="shared" si="19"/>
        <v>385.15046300916629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2145.4388247674447</v>
      </c>
      <c r="F97">
        <f t="shared" si="15"/>
        <v>113.17309790444979</v>
      </c>
      <c r="G97">
        <f t="shared" si="16"/>
        <v>15.373279127195543</v>
      </c>
      <c r="H97">
        <f t="shared" si="17"/>
        <v>0</v>
      </c>
      <c r="I97" t="str">
        <f t="shared" si="18"/>
        <v/>
      </c>
      <c r="J97">
        <f t="shared" si="10"/>
        <v>382.17309790444978</v>
      </c>
      <c r="K97">
        <f t="shared" si="19"/>
        <v>382.17309790444978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2090.4433083857116</v>
      </c>
      <c r="F98">
        <f t="shared" si="15"/>
        <v>110.27205365749938</v>
      </c>
      <c r="G98">
        <f t="shared" si="16"/>
        <v>13.326755922056577</v>
      </c>
      <c r="H98">
        <f t="shared" si="17"/>
        <v>0</v>
      </c>
      <c r="I98" t="str">
        <f t="shared" si="18"/>
        <v/>
      </c>
      <c r="J98">
        <f t="shared" si="10"/>
        <v>379.27205365749938</v>
      </c>
      <c r="K98">
        <f t="shared" si="19"/>
        <v>379.27205365749938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2036.8575300898087</v>
      </c>
      <c r="F99">
        <f t="shared" si="15"/>
        <v>107.44537388301282</v>
      </c>
      <c r="G99">
        <f t="shared" si="16"/>
        <v>11.5526701841957</v>
      </c>
      <c r="H99">
        <f t="shared" si="17"/>
        <v>0</v>
      </c>
      <c r="I99" t="str">
        <f t="shared" si="18"/>
        <v/>
      </c>
      <c r="J99">
        <f t="shared" si="10"/>
        <v>376.44537388301285</v>
      </c>
      <c r="K99">
        <f t="shared" si="19"/>
        <v>376.44537388301285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1984.6453530889321</v>
      </c>
      <c r="F100">
        <f t="shared" si="15"/>
        <v>104.69115234506467</v>
      </c>
      <c r="G100">
        <f t="shared" si="16"/>
        <v>10.014754465782111</v>
      </c>
      <c r="H100">
        <f t="shared" si="17"/>
        <v>0</v>
      </c>
      <c r="I100" t="str">
        <f t="shared" si="18"/>
        <v/>
      </c>
      <c r="J100">
        <f t="shared" si="10"/>
        <v>373.69115234506467</v>
      </c>
      <c r="K100">
        <f t="shared" si="19"/>
        <v>373.69115234506467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1933.7715669116153</v>
      </c>
      <c r="F101">
        <f t="shared" si="15"/>
        <v>102.0075316715926</v>
      </c>
      <c r="G101">
        <f t="shared" si="16"/>
        <v>8.6815693178109488</v>
      </c>
      <c r="H101">
        <f t="shared" si="17"/>
        <v>0</v>
      </c>
      <c r="I101" t="str">
        <f t="shared" si="18"/>
        <v/>
      </c>
      <c r="J101">
        <f t="shared" si="10"/>
        <v>371.00753167159257</v>
      </c>
      <c r="K101">
        <f t="shared" si="19"/>
        <v>371.00753167159257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1884.2018636607454</v>
      </c>
      <c r="F102">
        <f t="shared" si="15"/>
        <v>99.39270210183625</v>
      </c>
      <c r="G102">
        <f t="shared" si="16"/>
        <v>7.5258605767595723</v>
      </c>
      <c r="H102">
        <f t="shared" si="17"/>
        <v>0</v>
      </c>
      <c r="I102" t="str">
        <f t="shared" si="18"/>
        <v/>
      </c>
      <c r="J102">
        <f t="shared" si="10"/>
        <v>368.39270210183622</v>
      </c>
      <c r="K102">
        <f t="shared" si="19"/>
        <v>368.39270210183622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1835.9028148772506</v>
      </c>
      <c r="F103">
        <f t="shared" si="15"/>
        <v>96.844900265883766</v>
      </c>
      <c r="G103">
        <f t="shared" si="16"/>
        <v>6.5240022105940287</v>
      </c>
      <c r="H103">
        <f t="shared" si="17"/>
        <v>0</v>
      </c>
      <c r="I103" t="str">
        <f t="shared" si="18"/>
        <v/>
      </c>
      <c r="J103">
        <f t="shared" si="10"/>
        <v>365.84490026588378</v>
      </c>
      <c r="K103">
        <f t="shared" si="19"/>
        <v>365.84490026588378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1788.8418489968574</v>
      </c>
      <c r="F104">
        <f t="shared" si="15"/>
        <v>94.362407995503119</v>
      </c>
      <c r="G104">
        <f t="shared" si="16"/>
        <v>5.6555133342852937</v>
      </c>
      <c r="H104">
        <f t="shared" si="17"/>
        <v>0</v>
      </c>
      <c r="I104" t="str">
        <f t="shared" si="18"/>
        <v/>
      </c>
      <c r="J104">
        <f t="shared" si="10"/>
        <v>363.36240799550313</v>
      </c>
      <c r="K104">
        <f t="shared" si="19"/>
        <v>363.36240799550313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1742.9872293847134</v>
      </c>
      <c r="F105">
        <f t="shared" si="15"/>
        <v>91.943551165456242</v>
      </c>
      <c r="G105">
        <f t="shared" si="16"/>
        <v>4.9026395212343816</v>
      </c>
      <c r="H105">
        <f t="shared" si="17"/>
        <v>0</v>
      </c>
      <c r="I105" t="str">
        <f t="shared" si="18"/>
        <v/>
      </c>
      <c r="J105">
        <f t="shared" si="10"/>
        <v>360.94355116545626</v>
      </c>
      <c r="K105">
        <f t="shared" si="19"/>
        <v>360.94355116545626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1698.3080329330649</v>
      </c>
      <c r="F106">
        <f t="shared" si="15"/>
        <v>89.586698564514492</v>
      </c>
      <c r="G106">
        <f t="shared" si="16"/>
        <v>4.2499898513998966</v>
      </c>
      <c r="H106">
        <f t="shared" si="17"/>
        <v>0</v>
      </c>
      <c r="I106" t="str">
        <f t="shared" si="18"/>
        <v/>
      </c>
      <c r="J106">
        <f t="shared" si="10"/>
        <v>358.58669856451451</v>
      </c>
      <c r="K106">
        <f t="shared" si="19"/>
        <v>358.58669856451451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1654.7741292075539</v>
      </c>
      <c r="F107">
        <f t="shared" si="15"/>
        <v>87.290260795414184</v>
      </c>
      <c r="G107">
        <f t="shared" si="16"/>
        <v>3.6842222763411288</v>
      </c>
      <c r="H107">
        <f t="shared" si="17"/>
        <v>0</v>
      </c>
      <c r="I107" t="str">
        <f t="shared" si="18"/>
        <v/>
      </c>
      <c r="J107">
        <f t="shared" si="10"/>
        <v>356.29026079541416</v>
      </c>
      <c r="K107">
        <f t="shared" si="19"/>
        <v>356.29026079541416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1612.3561601280735</v>
      </c>
      <c r="F108">
        <f t="shared" si="15"/>
        <v>85.052689203010317</v>
      </c>
      <c r="G108">
        <f t="shared" si="16"/>
        <v>3.1937708691274307</v>
      </c>
      <c r="H108">
        <f t="shared" si="17"/>
        <v>0</v>
      </c>
      <c r="I108" t="str">
        <f t="shared" si="18"/>
        <v/>
      </c>
      <c r="J108">
        <f t="shared" si="10"/>
        <v>354.05268920301035</v>
      </c>
      <c r="K108">
        <f t="shared" si="19"/>
        <v>354.05268920301035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1571.0255201704772</v>
      </c>
      <c r="F109">
        <f t="shared" si="15"/>
        <v>82.872474829905727</v>
      </c>
      <c r="G109">
        <f t="shared" si="16"/>
        <v>2.7686093833124992</v>
      </c>
      <c r="H109">
        <f t="shared" si="17"/>
        <v>0</v>
      </c>
      <c r="I109" t="str">
        <f t="shared" si="18"/>
        <v/>
      </c>
      <c r="J109">
        <f t="shared" si="10"/>
        <v>351.87247482990574</v>
      </c>
      <c r="K109">
        <f t="shared" si="19"/>
        <v>351.87247482990574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1530.7543370757919</v>
      </c>
      <c r="F110">
        <f t="shared" si="15"/>
        <v>80.748147398851216</v>
      </c>
      <c r="G110">
        <f t="shared" si="16"/>
        <v>2.4000462874345847</v>
      </c>
      <c r="H110">
        <f t="shared" si="17"/>
        <v>0</v>
      </c>
      <c r="I110" t="str">
        <f t="shared" si="18"/>
        <v/>
      </c>
      <c r="J110">
        <f t="shared" si="10"/>
        <v>349.74814739885119</v>
      </c>
      <c r="K110">
        <f t="shared" si="19"/>
        <v>349.74814739885119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1491.5154530539248</v>
      </c>
      <c r="F111">
        <f t="shared" si="15"/>
        <v>78.678274321230617</v>
      </c>
      <c r="G111">
        <f t="shared" si="16"/>
        <v>2.0805470849545133</v>
      </c>
      <c r="H111">
        <f t="shared" si="17"/>
        <v>0</v>
      </c>
      <c r="I111" t="str">
        <f t="shared" si="18"/>
        <v/>
      </c>
      <c r="J111">
        <f t="shared" si="10"/>
        <v>347.67827432123062</v>
      </c>
      <c r="K111">
        <f t="shared" si="19"/>
        <v>347.67827432123062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1453.2824064691888</v>
      </c>
      <c r="F112">
        <f t="shared" si="15"/>
        <v>76.661459730962008</v>
      </c>
      <c r="G112">
        <f t="shared" si="16"/>
        <v>1.8035802873367313</v>
      </c>
      <c r="H112">
        <f t="shared" si="17"/>
        <v>0</v>
      </c>
      <c r="I112" t="str">
        <f t="shared" si="18"/>
        <v/>
      </c>
      <c r="J112">
        <f t="shared" si="10"/>
        <v>345.66145973096201</v>
      </c>
      <c r="K112">
        <f t="shared" si="19"/>
        <v>345.66145973096201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1416.0294139952953</v>
      </c>
      <c r="F113">
        <f t="shared" si="15"/>
        <v>74.696343543163593</v>
      </c>
      <c r="G113">
        <f t="shared" si="16"/>
        <v>1.5634838915172946</v>
      </c>
      <c r="H113">
        <f t="shared" si="17"/>
        <v>0</v>
      </c>
      <c r="I113" t="str">
        <f t="shared" si="18"/>
        <v/>
      </c>
      <c r="J113">
        <f t="shared" si="10"/>
        <v>343.69634354316361</v>
      </c>
      <c r="K113">
        <f t="shared" si="19"/>
        <v>343.69634354316361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1379.7313532277806</v>
      </c>
      <c r="F114">
        <f t="shared" si="15"/>
        <v>72.781600536949526</v>
      </c>
      <c r="G114">
        <f t="shared" si="16"/>
        <v>1.3553496321717531</v>
      </c>
      <c r="H114">
        <f t="shared" si="17"/>
        <v>0</v>
      </c>
      <c r="I114" t="str">
        <f t="shared" si="18"/>
        <v/>
      </c>
      <c r="J114">
        <f t="shared" si="10"/>
        <v>341.78160053694955</v>
      </c>
      <c r="K114">
        <f t="shared" si="19"/>
        <v>341.78160053694955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1344.3637457421398</v>
      </c>
      <c r="F115">
        <f t="shared" si="15"/>
        <v>70.915939461736883</v>
      </c>
      <c r="G115">
        <f t="shared" si="16"/>
        <v>1.1749226425642305</v>
      </c>
      <c r="H115">
        <f t="shared" si="17"/>
        <v>0</v>
      </c>
      <c r="I115" t="str">
        <f t="shared" si="18"/>
        <v/>
      </c>
      <c r="J115">
        <f t="shared" si="10"/>
        <v>339.91593946173691</v>
      </c>
      <c r="K115">
        <f t="shared" si="19"/>
        <v>339.91593946173691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1309.9027405862441</v>
      </c>
      <c r="F116">
        <f t="shared" si="15"/>
        <v>69.098102166461558</v>
      </c>
      <c r="G116">
        <f t="shared" si="16"/>
        <v>1.0185144727550135</v>
      </c>
      <c r="H116">
        <f t="shared" si="17"/>
        <v>0</v>
      </c>
      <c r="I116" t="str">
        <f t="shared" si="18"/>
        <v/>
      </c>
      <c r="J116">
        <f t="shared" si="10"/>
        <v>338.09810216646156</v>
      </c>
      <c r="K116">
        <f t="shared" si="19"/>
        <v>338.09810216646156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1276.3250981959063</v>
      </c>
      <c r="F117">
        <f t="shared" si="15"/>
        <v>67.326862751115272</v>
      </c>
      <c r="G117">
        <f t="shared" si="16"/>
        <v>0.88292768700702962</v>
      </c>
      <c r="H117">
        <f t="shared" si="17"/>
        <v>0</v>
      </c>
      <c r="I117" t="str">
        <f t="shared" si="18"/>
        <v/>
      </c>
      <c r="J117">
        <f t="shared" si="10"/>
        <v>336.3268627511153</v>
      </c>
      <c r="K117">
        <f t="shared" si="19"/>
        <v>336.3268627511153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1243.6081747227522</v>
      </c>
      <c r="F118">
        <f t="shared" si="15"/>
        <v>65.601026740032083</v>
      </c>
      <c r="G118">
        <f t="shared" si="16"/>
        <v>0.76539049894393951</v>
      </c>
      <c r="H118">
        <f t="shared" si="17"/>
        <v>0</v>
      </c>
      <c r="I118" t="str">
        <f t="shared" si="18"/>
        <v/>
      </c>
      <c r="J118">
        <f t="shared" si="10"/>
        <v>334.60102674003207</v>
      </c>
      <c r="K118">
        <f t="shared" si="19"/>
        <v>334.60102674003207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1211.7299067638251</v>
      </c>
      <c r="F119">
        <f t="shared" si="15"/>
        <v>63.91943027636642</v>
      </c>
      <c r="G119">
        <f t="shared" si="16"/>
        <v>0.66350010821326588</v>
      </c>
      <c r="H119">
        <f t="shared" si="17"/>
        <v>0</v>
      </c>
      <c r="I119" t="str">
        <f t="shared" si="18"/>
        <v/>
      </c>
      <c r="J119">
        <f t="shared" si="10"/>
        <v>332.91943027636643</v>
      </c>
      <c r="K119">
        <f t="shared" si="19"/>
        <v>332.91943027636643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1180.6687964826269</v>
      </c>
      <c r="F120">
        <f t="shared" si="15"/>
        <v>62.280939337219742</v>
      </c>
      <c r="G120">
        <f t="shared" si="16"/>
        <v>0.57517358029193411</v>
      </c>
      <c r="H120">
        <f t="shared" si="17"/>
        <v>0</v>
      </c>
      <c r="I120" t="str">
        <f t="shared" si="18"/>
        <v/>
      </c>
      <c r="J120">
        <f t="shared" si="10"/>
        <v>331.28093933721976</v>
      </c>
      <c r="K120">
        <f t="shared" si="19"/>
        <v>331.28093933721976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1150.4038971115626</v>
      </c>
      <c r="F121">
        <f t="shared" si="15"/>
        <v>60.684448968886329</v>
      </c>
      <c r="G121">
        <f t="shared" si="16"/>
        <v>0.49860526527526428</v>
      </c>
      <c r="H121">
        <f t="shared" si="17"/>
        <v>0</v>
      </c>
      <c r="I121" t="str">
        <f t="shared" si="18"/>
        <v/>
      </c>
      <c r="J121">
        <f t="shared" si="10"/>
        <v>329.68444896888633</v>
      </c>
      <c r="K121">
        <f t="shared" si="19"/>
        <v>329.68444896888633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1120.9147988260097</v>
      </c>
      <c r="F122">
        <f t="shared" si="15"/>
        <v>59.128882541702566</v>
      </c>
      <c r="G122">
        <f t="shared" si="16"/>
        <v>0.43222988516620325</v>
      </c>
      <c r="H122">
        <f t="shared" si="17"/>
        <v>0</v>
      </c>
      <c r="I122" t="str">
        <f t="shared" si="18"/>
        <v/>
      </c>
      <c r="J122">
        <f t="shared" si="10"/>
        <v>328.12888254170258</v>
      </c>
      <c r="K122">
        <f t="shared" si="19"/>
        <v>328.12888254170258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1092.1816149804881</v>
      </c>
      <c r="F123">
        <f t="shared" si="15"/>
        <v>57.61319102399721</v>
      </c>
      <c r="G123">
        <f t="shared" si="16"/>
        <v>0.37469053506214045</v>
      </c>
      <c r="H123">
        <f t="shared" si="17"/>
        <v>0</v>
      </c>
      <c r="I123" t="str">
        <f t="shared" si="18"/>
        <v/>
      </c>
      <c r="J123">
        <f t="shared" si="10"/>
        <v>326.61319102399722</v>
      </c>
      <c r="K123">
        <f t="shared" si="19"/>
        <v>326.61319102399722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1064.1849686976477</v>
      </c>
      <c r="F124">
        <f t="shared" si="15"/>
        <v>56.136352274652964</v>
      </c>
      <c r="G124">
        <f t="shared" si="16"/>
        <v>0.32481094409094008</v>
      </c>
      <c r="H124">
        <f t="shared" si="17"/>
        <v>0</v>
      </c>
      <c r="I124" t="str">
        <f t="shared" si="18"/>
        <v/>
      </c>
      <c r="J124">
        <f t="shared" si="10"/>
        <v>325.13635227465295</v>
      </c>
      <c r="K124">
        <f t="shared" si="19"/>
        <v>325.13635227465295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1036.9059798010292</v>
      </c>
      <c r="F125">
        <f t="shared" si="15"/>
        <v>54.697370353802313</v>
      </c>
      <c r="G125">
        <f t="shared" si="16"/>
        <v>0.28157142902942778</v>
      </c>
      <c r="H125">
        <f t="shared" si="17"/>
        <v>0</v>
      </c>
      <c r="I125" t="str">
        <f t="shared" si="18"/>
        <v/>
      </c>
      <c r="J125">
        <f t="shared" si="10"/>
        <v>323.69737035380228</v>
      </c>
      <c r="K125">
        <f t="shared" si="19"/>
        <v>323.69737035380228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1010.3262520827868</v>
      </c>
      <c r="F126">
        <f t="shared" si="15"/>
        <v>53.295274851192808</v>
      </c>
      <c r="G126">
        <f t="shared" si="16"/>
        <v>0.24408804902668765</v>
      </c>
      <c r="H126">
        <f t="shared" si="17"/>
        <v>0</v>
      </c>
      <c r="I126" t="str">
        <f t="shared" si="18"/>
        <v/>
      </c>
      <c r="J126">
        <f t="shared" si="10"/>
        <v>322.2952748511928</v>
      </c>
      <c r="K126">
        <f t="shared" si="19"/>
        <v>322.2952748511928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984.42786089778679</v>
      </c>
      <c r="F127">
        <f t="shared" si="15"/>
        <v>51.929120231768763</v>
      </c>
      <c r="G127">
        <f t="shared" si="16"/>
        <v>0.21159453529437436</v>
      </c>
      <c r="H127">
        <f t="shared" si="17"/>
        <v>0</v>
      </c>
      <c r="I127" t="str">
        <f t="shared" si="18"/>
        <v/>
      </c>
      <c r="J127">
        <f t="shared" si="10"/>
        <v>320.92912023176876</v>
      </c>
      <c r="K127">
        <f t="shared" si="19"/>
        <v>320.92912023176876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959.19334107571399</v>
      </c>
      <c r="F128">
        <f t="shared" si="15"/>
        <v>50.597985198028155</v>
      </c>
      <c r="G128">
        <f t="shared" si="16"/>
        <v>0.18342662635460291</v>
      </c>
      <c r="H128">
        <f t="shared" si="17"/>
        <v>0</v>
      </c>
      <c r="I128" t="str">
        <f t="shared" si="18"/>
        <v/>
      </c>
      <c r="J128">
        <f t="shared" si="10"/>
        <v>319.59798519802814</v>
      </c>
      <c r="K128">
        <f t="shared" si="19"/>
        <v>319.59798519802814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934.60567514303625</v>
      </c>
      <c r="F129">
        <f t="shared" si="15"/>
        <v>49.300972068724654</v>
      </c>
      <c r="G129">
        <f t="shared" si="16"/>
        <v>0.15900848861253947</v>
      </c>
      <c r="H129">
        <f t="shared" si="17"/>
        <v>0</v>
      </c>
      <c r="I129" t="str">
        <f t="shared" si="18"/>
        <v/>
      </c>
      <c r="J129">
        <f t="shared" si="10"/>
        <v>318.30097206872466</v>
      </c>
      <c r="K129">
        <f t="shared" si="19"/>
        <v>318.30097206872466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910.64828184688338</v>
      </c>
      <c r="F130">
        <f t="shared" si="15"/>
        <v>48.037206173495825</v>
      </c>
      <c r="G130">
        <f t="shared" si="16"/>
        <v>0.13784094465088889</v>
      </c>
      <c r="H130">
        <f t="shared" si="17"/>
        <v>0</v>
      </c>
      <c r="I130" t="str">
        <f t="shared" si="18"/>
        <v/>
      </c>
      <c r="J130">
        <f t="shared" si="10"/>
        <v>317.0372061734958</v>
      </c>
      <c r="K130">
        <f t="shared" si="19"/>
        <v>317.0372061734958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887.30500497310163</v>
      </c>
      <c r="F131">
        <f t="shared" si="15"/>
        <v>46.805835263009229</v>
      </c>
      <c r="G131">
        <f t="shared" si="16"/>
        <v>0.11949126859854359</v>
      </c>
      <c r="H131">
        <f t="shared" si="17"/>
        <v>0</v>
      </c>
      <c r="I131" t="str">
        <f t="shared" si="18"/>
        <v/>
      </c>
      <c r="J131">
        <f t="shared" ref="J131:J150" si="20">$O$2+F131-H131</f>
        <v>315.80583526300921</v>
      </c>
      <c r="K131">
        <f t="shared" si="19"/>
        <v>315.80583526300921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864.56010245094217</v>
      </c>
      <c r="F132">
        <f t="shared" ref="F132:F150" si="25">E132*$O$3</f>
        <v>45.606028934228661</v>
      </c>
      <c r="G132">
        <f t="shared" ref="G132:G150" si="26">(G131*EXP(-1/$O$6)+C132)</f>
        <v>0.10358433996119029</v>
      </c>
      <c r="H132">
        <f t="shared" ref="H132:H150" si="27">G132*$O$4</f>
        <v>0</v>
      </c>
      <c r="I132" t="str">
        <f t="shared" ref="I132:I150" si="28">IF(ISBLANK(D132),"",($O$2+((E131*EXP(-1/$O$5))*$O$3)-((G131*EXP(-1/$O$6))*$O$4)))</f>
        <v/>
      </c>
      <c r="J132">
        <f t="shared" si="20"/>
        <v>314.60602893422868</v>
      </c>
      <c r="K132">
        <f t="shared" ref="K132:K150" si="29">IF(I132="",J132,I132)</f>
        <v>314.60602893422868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842.39823573703688</v>
      </c>
      <c r="F133">
        <f t="shared" si="25"/>
        <v>44.436978070412941</v>
      </c>
      <c r="G133">
        <f t="shared" si="26"/>
        <v>8.9794975072565453E-2</v>
      </c>
      <c r="H133">
        <f t="shared" si="27"/>
        <v>0</v>
      </c>
      <c r="I133" t="str">
        <f t="shared" si="28"/>
        <v/>
      </c>
      <c r="J133">
        <f t="shared" si="20"/>
        <v>313.43697807041292</v>
      </c>
      <c r="K133">
        <f t="shared" si="29"/>
        <v>313.43697807041292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820.80445947150247</v>
      </c>
      <c r="F134">
        <f t="shared" si="25"/>
        <v>43.297894295469597</v>
      </c>
      <c r="G134">
        <f t="shared" si="26"/>
        <v>7.7841279399025451E-2</v>
      </c>
      <c r="H134">
        <f t="shared" si="27"/>
        <v>0</v>
      </c>
      <c r="I134" t="str">
        <f t="shared" si="28"/>
        <v/>
      </c>
      <c r="J134">
        <f t="shared" si="20"/>
        <v>312.29789429546958</v>
      </c>
      <c r="K134">
        <f t="shared" si="29"/>
        <v>312.29789429546958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799.76421139919603</v>
      </c>
      <c r="F135">
        <f t="shared" si="25"/>
        <v>42.188009442295488</v>
      </c>
      <c r="G135">
        <f t="shared" si="26"/>
        <v>6.7478884799294259E-2</v>
      </c>
      <c r="H135">
        <f t="shared" si="27"/>
        <v>0</v>
      </c>
      <c r="I135" t="str">
        <f t="shared" si="28"/>
        <v/>
      </c>
      <c r="J135">
        <f t="shared" si="20"/>
        <v>311.18800944229548</v>
      </c>
      <c r="K135">
        <f t="shared" si="29"/>
        <v>311.18800944229548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779.26330254932657</v>
      </c>
      <c r="F136">
        <f t="shared" si="25"/>
        <v>41.106575034745802</v>
      </c>
      <c r="G136">
        <f t="shared" si="26"/>
        <v>5.849595393229666E-2</v>
      </c>
      <c r="H136">
        <f t="shared" si="27"/>
        <v>0</v>
      </c>
      <c r="I136" t="str">
        <f t="shared" si="28"/>
        <v/>
      </c>
      <c r="J136">
        <f t="shared" si="20"/>
        <v>310.10657503474579</v>
      </c>
      <c r="K136">
        <f t="shared" si="29"/>
        <v>310.10657503474579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759.28790766679936</v>
      </c>
      <c r="F137">
        <f t="shared" si="25"/>
        <v>40.052861782882118</v>
      </c>
      <c r="G137">
        <f t="shared" si="26"/>
        <v>5.0708849688712705E-2</v>
      </c>
      <c r="H137">
        <f t="shared" si="27"/>
        <v>0</v>
      </c>
      <c r="I137" t="str">
        <f t="shared" si="28"/>
        <v/>
      </c>
      <c r="J137">
        <f t="shared" si="20"/>
        <v>309.05286178288213</v>
      </c>
      <c r="K137">
        <f t="shared" si="29"/>
        <v>309.05286178288213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739.82455588883965</v>
      </c>
      <c r="F138">
        <f t="shared" si="25"/>
        <v>39.026159091159116</v>
      </c>
      <c r="G138">
        <f t="shared" si="26"/>
        <v>4.3958381116898919E-2</v>
      </c>
      <c r="H138">
        <f t="shared" si="27"/>
        <v>0</v>
      </c>
      <c r="I138" t="str">
        <f t="shared" si="28"/>
        <v/>
      </c>
      <c r="J138">
        <f t="shared" si="20"/>
        <v>308.02615909115912</v>
      </c>
      <c r="K138">
        <f t="shared" si="29"/>
        <v>308.02615909115912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720.86012166060971</v>
      </c>
      <c r="F139">
        <f t="shared" si="25"/>
        <v>38.02577457921825</v>
      </c>
      <c r="G139">
        <f t="shared" si="26"/>
        <v>3.8106549099035374E-2</v>
      </c>
      <c r="H139">
        <f t="shared" si="27"/>
        <v>0</v>
      </c>
      <c r="I139" t="str">
        <f t="shared" si="28"/>
        <v/>
      </c>
      <c r="J139">
        <f t="shared" si="20"/>
        <v>307.02577457921825</v>
      </c>
      <c r="K139">
        <f t="shared" si="29"/>
        <v>307.02577457921825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702.38181588369184</v>
      </c>
      <c r="F140">
        <f t="shared" si="25"/>
        <v>37.05103361496532</v>
      </c>
      <c r="G140">
        <f t="shared" si="26"/>
        <v>3.3033725249698956E-2</v>
      </c>
      <c r="H140">
        <f t="shared" si="27"/>
        <v>0</v>
      </c>
      <c r="I140" t="str">
        <f t="shared" si="28"/>
        <v/>
      </c>
      <c r="J140">
        <f t="shared" si="20"/>
        <v>306.05103361496532</v>
      </c>
      <c r="K140">
        <f t="shared" si="29"/>
        <v>306.05103361496532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684.37717729146812</v>
      </c>
      <c r="F141">
        <f t="shared" si="25"/>
        <v>36.101278859616919</v>
      </c>
      <c r="G141">
        <f t="shared" si="26"/>
        <v>2.8636206365383575E-2</v>
      </c>
      <c r="H141">
        <f t="shared" si="27"/>
        <v>0</v>
      </c>
      <c r="I141" t="str">
        <f t="shared" si="28"/>
        <v/>
      </c>
      <c r="J141">
        <f t="shared" si="20"/>
        <v>305.10127885961691</v>
      </c>
      <c r="K141">
        <f t="shared" si="29"/>
        <v>305.10127885961691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666.8340640455815</v>
      </c>
      <c r="F142">
        <f t="shared" si="25"/>
        <v>35.175869824409034</v>
      </c>
      <c r="G142">
        <f t="shared" si="26"/>
        <v>2.4824094430836493E-2</v>
      </c>
      <c r="H142">
        <f t="shared" si="27"/>
        <v>0</v>
      </c>
      <c r="I142" t="str">
        <f t="shared" si="28"/>
        <v/>
      </c>
      <c r="J142">
        <f t="shared" si="20"/>
        <v>304.17586982440901</v>
      </c>
      <c r="K142">
        <f t="shared" si="29"/>
        <v>304.17586982440901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649.74064554781023</v>
      </c>
      <c r="F143">
        <f t="shared" si="25"/>
        <v>34.274182438668873</v>
      </c>
      <c r="G143">
        <f t="shared" si="26"/>
        <v>2.151945884340372E-2</v>
      </c>
      <c r="H143">
        <f t="shared" si="27"/>
        <v>0</v>
      </c>
      <c r="I143" t="str">
        <f t="shared" si="28"/>
        <v/>
      </c>
      <c r="J143">
        <f t="shared" si="20"/>
        <v>303.27418243866884</v>
      </c>
      <c r="K143">
        <f t="shared" si="29"/>
        <v>303.27418243866884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633.08539446183454</v>
      </c>
      <c r="F144">
        <f t="shared" si="25"/>
        <v>33.395608628958577</v>
      </c>
      <c r="G144">
        <f t="shared" si="26"/>
        <v>1.8654743285930288E-2</v>
      </c>
      <c r="H144">
        <f t="shared" si="27"/>
        <v>0</v>
      </c>
      <c r="I144" t="str">
        <f t="shared" si="28"/>
        <v/>
      </c>
      <c r="J144">
        <f t="shared" si="20"/>
        <v>302.3956086289586</v>
      </c>
      <c r="K144">
        <f t="shared" si="29"/>
        <v>302.3956086289586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616.85707893951439</v>
      </c>
      <c r="F145">
        <f t="shared" si="25"/>
        <v>32.539555909007021</v>
      </c>
      <c r="G145">
        <f t="shared" si="26"/>
        <v>1.617138468008605E-2</v>
      </c>
      <c r="H145">
        <f t="shared" si="27"/>
        <v>0</v>
      </c>
      <c r="I145" t="str">
        <f t="shared" si="28"/>
        <v/>
      </c>
      <c r="J145">
        <f t="shared" si="20"/>
        <v>301.53955590900705</v>
      </c>
      <c r="K145">
        <f t="shared" si="29"/>
        <v>301.53955590900705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601.04475504643699</v>
      </c>
      <c r="F146">
        <f t="shared" si="25"/>
        <v>31.705446980153223</v>
      </c>
      <c r="G146">
        <f t="shared" si="26"/>
        <v>1.4018615987525258E-2</v>
      </c>
      <c r="H146">
        <f t="shared" si="27"/>
        <v>0</v>
      </c>
      <c r="I146" t="str">
        <f t="shared" si="28"/>
        <v/>
      </c>
      <c r="J146">
        <f t="shared" si="20"/>
        <v>300.70544698015323</v>
      </c>
      <c r="K146">
        <f t="shared" si="29"/>
        <v>300.70544698015323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585.63775938162507</v>
      </c>
      <c r="F147">
        <f t="shared" si="25"/>
        <v>30.892719342031825</v>
      </c>
      <c r="G147">
        <f t="shared" si="26"/>
        <v>1.2152428384670214E-2</v>
      </c>
      <c r="H147">
        <f t="shared" si="27"/>
        <v>0</v>
      </c>
      <c r="I147" t="str">
        <f t="shared" si="28"/>
        <v/>
      </c>
      <c r="J147">
        <f t="shared" si="20"/>
        <v>299.8927193420318</v>
      </c>
      <c r="K147">
        <f t="shared" si="29"/>
        <v>299.8927193420318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570.62570188642951</v>
      </c>
      <c r="F148">
        <f t="shared" si="25"/>
        <v>30.100824913238146</v>
      </c>
      <c r="G148">
        <f t="shared" si="26"/>
        <v>1.0534671594967408E-2</v>
      </c>
      <c r="H148">
        <f t="shared" si="27"/>
        <v>0</v>
      </c>
      <c r="I148" t="str">
        <f t="shared" si="28"/>
        <v/>
      </c>
      <c r="J148">
        <f t="shared" si="20"/>
        <v>299.10082491323817</v>
      </c>
      <c r="K148">
        <f t="shared" si="29"/>
        <v>299.10082491323817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555.9984588377564</v>
      </c>
      <c r="F149">
        <f t="shared" si="25"/>
        <v>29.329229661717001</v>
      </c>
      <c r="G149">
        <f t="shared" si="26"/>
        <v>9.1322739868032413E-3</v>
      </c>
      <c r="H149">
        <f t="shared" si="27"/>
        <v>0</v>
      </c>
      <c r="I149" t="str">
        <f t="shared" si="28"/>
        <v/>
      </c>
      <c r="J149">
        <f t="shared" si="20"/>
        <v>298.32922966171702</v>
      </c>
      <c r="K149">
        <f t="shared" si="29"/>
        <v>298.32922966171702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541.74616602090362</v>
      </c>
      <c r="F150">
        <f t="shared" si="25"/>
        <v>28.577413244626012</v>
      </c>
      <c r="G150">
        <f t="shared" si="26"/>
        <v>7.9165664936232116E-3</v>
      </c>
      <c r="H150">
        <f t="shared" si="27"/>
        <v>0</v>
      </c>
      <c r="I150" t="str">
        <f t="shared" si="28"/>
        <v/>
      </c>
      <c r="J150">
        <f t="shared" si="20"/>
        <v>297.57741324462603</v>
      </c>
      <c r="K150">
        <f t="shared" si="29"/>
        <v>297.57741324462603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1</vt:i4>
      </vt:variant>
    </vt:vector>
  </HeadingPairs>
  <TitlesOfParts>
    <vt:vector size="8" baseType="lpstr">
      <vt:lpstr>Overzicht parameters</vt:lpstr>
      <vt:lpstr>Edwards</vt:lpstr>
      <vt:lpstr>Banister</vt:lpstr>
      <vt:lpstr>Lucia</vt:lpstr>
      <vt:lpstr>sRPE</vt:lpstr>
      <vt:lpstr>TSS</vt:lpstr>
      <vt:lpstr>kJ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2019-04-26T14:18:34Z</cp:lastPrinted>
  <dcterms:created xsi:type="dcterms:W3CDTF">2019-03-25T13:58:29Z</dcterms:created>
  <dcterms:modified xsi:type="dcterms:W3CDTF">2020-08-17T09:06:15Z</dcterms:modified>
</cp:coreProperties>
</file>