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BC5EAAB4-BF47-4323-A0BC-92248B0CE008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9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Banister!$O$5</definedName>
    <definedName name="solver_lhs2" localSheetId="1" hidden="1">Edwards!$O$6</definedName>
    <definedName name="solver_lhs2" localSheetId="6" hidden="1">kJ!$O$6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1</definedName>
    <definedName name="solver_rhs2" localSheetId="1" hidden="1">0.5</definedName>
    <definedName name="solver_rhs2" localSheetId="6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9" l="1"/>
  <c r="C51" i="9"/>
  <c r="C44" i="9"/>
  <c r="C37" i="9"/>
  <c r="C31" i="9"/>
  <c r="C23" i="9"/>
  <c r="C16" i="9"/>
  <c r="C9" i="9"/>
  <c r="L150" i="9"/>
  <c r="M150" i="9" s="1"/>
  <c r="I150" i="9"/>
  <c r="B150" i="9"/>
  <c r="L149" i="9"/>
  <c r="M149" i="9" s="1"/>
  <c r="I149" i="9"/>
  <c r="B149" i="9"/>
  <c r="L148" i="9"/>
  <c r="M148" i="9" s="1"/>
  <c r="I148" i="9"/>
  <c r="B148" i="9"/>
  <c r="L147" i="9"/>
  <c r="M147" i="9" s="1"/>
  <c r="I147" i="9"/>
  <c r="B147" i="9"/>
  <c r="L146" i="9"/>
  <c r="M146" i="9" s="1"/>
  <c r="I146" i="9"/>
  <c r="B146" i="9"/>
  <c r="L145" i="9"/>
  <c r="M145" i="9" s="1"/>
  <c r="I145" i="9"/>
  <c r="B145" i="9"/>
  <c r="L144" i="9"/>
  <c r="M144" i="9" s="1"/>
  <c r="I144" i="9"/>
  <c r="B144" i="9"/>
  <c r="L143" i="9"/>
  <c r="M143" i="9" s="1"/>
  <c r="I143" i="9"/>
  <c r="B143" i="9"/>
  <c r="L142" i="9"/>
  <c r="M142" i="9" s="1"/>
  <c r="I142" i="9"/>
  <c r="B142" i="9"/>
  <c r="L141" i="9"/>
  <c r="M141" i="9" s="1"/>
  <c r="I141" i="9"/>
  <c r="B141" i="9"/>
  <c r="L140" i="9"/>
  <c r="M140" i="9" s="1"/>
  <c r="I140" i="9"/>
  <c r="B140" i="9"/>
  <c r="L139" i="9"/>
  <c r="M139" i="9" s="1"/>
  <c r="I139" i="9"/>
  <c r="B139" i="9"/>
  <c r="L138" i="9"/>
  <c r="M138" i="9" s="1"/>
  <c r="I138" i="9"/>
  <c r="B138" i="9"/>
  <c r="L137" i="9"/>
  <c r="M137" i="9" s="1"/>
  <c r="I137" i="9"/>
  <c r="B137" i="9"/>
  <c r="L136" i="9"/>
  <c r="M136" i="9" s="1"/>
  <c r="I136" i="9"/>
  <c r="B136" i="9"/>
  <c r="L135" i="9"/>
  <c r="M135" i="9" s="1"/>
  <c r="I135" i="9"/>
  <c r="B135" i="9"/>
  <c r="L134" i="9"/>
  <c r="M134" i="9" s="1"/>
  <c r="I134" i="9"/>
  <c r="B134" i="9"/>
  <c r="L133" i="9"/>
  <c r="M133" i="9" s="1"/>
  <c r="I133" i="9"/>
  <c r="B133" i="9"/>
  <c r="L132" i="9"/>
  <c r="M132" i="9" s="1"/>
  <c r="I132" i="9"/>
  <c r="B132" i="9"/>
  <c r="L131" i="9"/>
  <c r="M131" i="9" s="1"/>
  <c r="I131" i="9"/>
  <c r="B131" i="9"/>
  <c r="L130" i="9"/>
  <c r="M130" i="9" s="1"/>
  <c r="I130" i="9"/>
  <c r="B130" i="9"/>
  <c r="L129" i="9"/>
  <c r="M129" i="9" s="1"/>
  <c r="I129" i="9"/>
  <c r="B129" i="9"/>
  <c r="L128" i="9"/>
  <c r="M128" i="9" s="1"/>
  <c r="I128" i="9"/>
  <c r="B128" i="9"/>
  <c r="L127" i="9"/>
  <c r="M127" i="9" s="1"/>
  <c r="I127" i="9"/>
  <c r="B127" i="9"/>
  <c r="L126" i="9"/>
  <c r="M126" i="9" s="1"/>
  <c r="I126" i="9"/>
  <c r="B126" i="9"/>
  <c r="L125" i="9"/>
  <c r="M125" i="9" s="1"/>
  <c r="I125" i="9"/>
  <c r="B125" i="9"/>
  <c r="L124" i="9"/>
  <c r="M124" i="9" s="1"/>
  <c r="I124" i="9"/>
  <c r="B124" i="9"/>
  <c r="L123" i="9"/>
  <c r="M123" i="9" s="1"/>
  <c r="I123" i="9"/>
  <c r="B123" i="9"/>
  <c r="L122" i="9"/>
  <c r="M122" i="9" s="1"/>
  <c r="I122" i="9"/>
  <c r="B122" i="9"/>
  <c r="L121" i="9"/>
  <c r="M121" i="9" s="1"/>
  <c r="I121" i="9"/>
  <c r="B121" i="9"/>
  <c r="L120" i="9"/>
  <c r="M120" i="9" s="1"/>
  <c r="I120" i="9"/>
  <c r="B120" i="9"/>
  <c r="L119" i="9"/>
  <c r="M119" i="9" s="1"/>
  <c r="I119" i="9"/>
  <c r="B119" i="9"/>
  <c r="L118" i="9"/>
  <c r="M118" i="9" s="1"/>
  <c r="I118" i="9"/>
  <c r="B118" i="9"/>
  <c r="L117" i="9"/>
  <c r="M117" i="9" s="1"/>
  <c r="I117" i="9"/>
  <c r="B117" i="9"/>
  <c r="L116" i="9"/>
  <c r="M116" i="9" s="1"/>
  <c r="I116" i="9"/>
  <c r="B116" i="9"/>
  <c r="L115" i="9"/>
  <c r="M115" i="9" s="1"/>
  <c r="I115" i="9"/>
  <c r="B115" i="9"/>
  <c r="L114" i="9"/>
  <c r="M114" i="9" s="1"/>
  <c r="I114" i="9"/>
  <c r="B114" i="9"/>
  <c r="L113" i="9"/>
  <c r="M113" i="9" s="1"/>
  <c r="I113" i="9"/>
  <c r="B113" i="9"/>
  <c r="L112" i="9"/>
  <c r="M112" i="9" s="1"/>
  <c r="I112" i="9"/>
  <c r="B112" i="9"/>
  <c r="L111" i="9"/>
  <c r="M111" i="9" s="1"/>
  <c r="I111" i="9"/>
  <c r="B111" i="9"/>
  <c r="L110" i="9"/>
  <c r="M110" i="9" s="1"/>
  <c r="I110" i="9"/>
  <c r="B110" i="9"/>
  <c r="L109" i="9"/>
  <c r="M109" i="9" s="1"/>
  <c r="I109" i="9"/>
  <c r="B109" i="9"/>
  <c r="L108" i="9"/>
  <c r="M108" i="9" s="1"/>
  <c r="I108" i="9"/>
  <c r="B108" i="9"/>
  <c r="L107" i="9"/>
  <c r="M107" i="9" s="1"/>
  <c r="I107" i="9"/>
  <c r="B107" i="9"/>
  <c r="L106" i="9"/>
  <c r="M106" i="9" s="1"/>
  <c r="I106" i="9"/>
  <c r="B106" i="9"/>
  <c r="L105" i="9"/>
  <c r="M105" i="9" s="1"/>
  <c r="I105" i="9"/>
  <c r="B105" i="9"/>
  <c r="L104" i="9"/>
  <c r="M104" i="9" s="1"/>
  <c r="I104" i="9"/>
  <c r="B104" i="9"/>
  <c r="L103" i="9"/>
  <c r="M103" i="9" s="1"/>
  <c r="I103" i="9"/>
  <c r="B103" i="9"/>
  <c r="L102" i="9"/>
  <c r="M102" i="9" s="1"/>
  <c r="I102" i="9"/>
  <c r="B102" i="9"/>
  <c r="L101" i="9"/>
  <c r="M101" i="9" s="1"/>
  <c r="I101" i="9"/>
  <c r="B101" i="9"/>
  <c r="L100" i="9"/>
  <c r="M100" i="9" s="1"/>
  <c r="I100" i="9"/>
  <c r="B100" i="9"/>
  <c r="L99" i="9"/>
  <c r="M99" i="9" s="1"/>
  <c r="I99" i="9"/>
  <c r="B99" i="9"/>
  <c r="L98" i="9"/>
  <c r="M98" i="9" s="1"/>
  <c r="I98" i="9"/>
  <c r="B98" i="9"/>
  <c r="L97" i="9"/>
  <c r="M97" i="9" s="1"/>
  <c r="I97" i="9"/>
  <c r="B97" i="9"/>
  <c r="L96" i="9"/>
  <c r="M96" i="9" s="1"/>
  <c r="I96" i="9"/>
  <c r="B96" i="9"/>
  <c r="L95" i="9"/>
  <c r="M95" i="9" s="1"/>
  <c r="I95" i="9"/>
  <c r="B95" i="9"/>
  <c r="L94" i="9"/>
  <c r="M94" i="9" s="1"/>
  <c r="I94" i="9"/>
  <c r="B94" i="9"/>
  <c r="L93" i="9"/>
  <c r="M93" i="9" s="1"/>
  <c r="I93" i="9"/>
  <c r="B93" i="9"/>
  <c r="L92" i="9"/>
  <c r="M92" i="9" s="1"/>
  <c r="I92" i="9"/>
  <c r="B92" i="9"/>
  <c r="L91" i="9"/>
  <c r="M91" i="9" s="1"/>
  <c r="I91" i="9"/>
  <c r="B91" i="9"/>
  <c r="L90" i="9"/>
  <c r="M90" i="9" s="1"/>
  <c r="I90" i="9"/>
  <c r="B90" i="9"/>
  <c r="L89" i="9"/>
  <c r="M89" i="9" s="1"/>
  <c r="I89" i="9"/>
  <c r="B89" i="9"/>
  <c r="L88" i="9"/>
  <c r="M88" i="9" s="1"/>
  <c r="I88" i="9"/>
  <c r="B88" i="9"/>
  <c r="L87" i="9"/>
  <c r="M87" i="9" s="1"/>
  <c r="I87" i="9"/>
  <c r="B87" i="9"/>
  <c r="L86" i="9"/>
  <c r="M86" i="9" s="1"/>
  <c r="I86" i="9"/>
  <c r="B86" i="9"/>
  <c r="L85" i="9"/>
  <c r="M85" i="9" s="1"/>
  <c r="I85" i="9"/>
  <c r="B85" i="9"/>
  <c r="L84" i="9"/>
  <c r="M84" i="9" s="1"/>
  <c r="I84" i="9"/>
  <c r="B84" i="9"/>
  <c r="L83" i="9"/>
  <c r="M83" i="9" s="1"/>
  <c r="I83" i="9"/>
  <c r="B83" i="9"/>
  <c r="B82" i="9"/>
  <c r="L81" i="9"/>
  <c r="M81" i="9" s="1"/>
  <c r="I81" i="9"/>
  <c r="B81" i="9"/>
  <c r="L80" i="9"/>
  <c r="M80" i="9" s="1"/>
  <c r="I80" i="9"/>
  <c r="B80" i="9"/>
  <c r="L79" i="9"/>
  <c r="M79" i="9" s="1"/>
  <c r="I79" i="9"/>
  <c r="B79" i="9"/>
  <c r="L78" i="9"/>
  <c r="M78" i="9" s="1"/>
  <c r="I78" i="9"/>
  <c r="B78" i="9"/>
  <c r="L77" i="9"/>
  <c r="M77" i="9" s="1"/>
  <c r="I77" i="9"/>
  <c r="B77" i="9"/>
  <c r="L76" i="9"/>
  <c r="M76" i="9" s="1"/>
  <c r="I76" i="9"/>
  <c r="B76" i="9"/>
  <c r="L75" i="9"/>
  <c r="M75" i="9" s="1"/>
  <c r="I75" i="9"/>
  <c r="B75" i="9"/>
  <c r="L74" i="9"/>
  <c r="M74" i="9" s="1"/>
  <c r="I74" i="9"/>
  <c r="B74" i="9"/>
  <c r="L73" i="9"/>
  <c r="M73" i="9" s="1"/>
  <c r="I73" i="9"/>
  <c r="B73" i="9"/>
  <c r="B72" i="9"/>
  <c r="L71" i="9"/>
  <c r="M71" i="9" s="1"/>
  <c r="I71" i="9"/>
  <c r="B71" i="9"/>
  <c r="L70" i="9"/>
  <c r="M70" i="9" s="1"/>
  <c r="I70" i="9"/>
  <c r="B70" i="9"/>
  <c r="L69" i="9"/>
  <c r="M69" i="9" s="1"/>
  <c r="I69" i="9"/>
  <c r="B69" i="9"/>
  <c r="L68" i="9"/>
  <c r="M68" i="9" s="1"/>
  <c r="I68" i="9"/>
  <c r="B68" i="9"/>
  <c r="L67" i="9"/>
  <c r="M67" i="9" s="1"/>
  <c r="I67" i="9"/>
  <c r="B67" i="9"/>
  <c r="L66" i="9"/>
  <c r="M66" i="9" s="1"/>
  <c r="I66" i="9"/>
  <c r="B66" i="9"/>
  <c r="B65" i="9"/>
  <c r="L64" i="9"/>
  <c r="M64" i="9" s="1"/>
  <c r="I64" i="9"/>
  <c r="B64" i="9"/>
  <c r="L63" i="9"/>
  <c r="M63" i="9" s="1"/>
  <c r="I63" i="9"/>
  <c r="B63" i="9"/>
  <c r="L62" i="9"/>
  <c r="M62" i="9" s="1"/>
  <c r="I62" i="9"/>
  <c r="B62" i="9"/>
  <c r="L61" i="9"/>
  <c r="M61" i="9" s="1"/>
  <c r="I61" i="9"/>
  <c r="B61" i="9"/>
  <c r="L60" i="9"/>
  <c r="M60" i="9" s="1"/>
  <c r="I60" i="9"/>
  <c r="B60" i="9"/>
  <c r="L59" i="9"/>
  <c r="M59" i="9" s="1"/>
  <c r="I59" i="9"/>
  <c r="B59" i="9"/>
  <c r="B58" i="9"/>
  <c r="L57" i="9"/>
  <c r="M57" i="9" s="1"/>
  <c r="I57" i="9"/>
  <c r="B57" i="9"/>
  <c r="L56" i="9"/>
  <c r="M56" i="9" s="1"/>
  <c r="I56" i="9"/>
  <c r="B56" i="9"/>
  <c r="L55" i="9"/>
  <c r="M55" i="9" s="1"/>
  <c r="I55" i="9"/>
  <c r="B55" i="9"/>
  <c r="L54" i="9"/>
  <c r="M54" i="9" s="1"/>
  <c r="I54" i="9"/>
  <c r="B54" i="9"/>
  <c r="L53" i="9"/>
  <c r="M53" i="9" s="1"/>
  <c r="I53" i="9"/>
  <c r="B53" i="9"/>
  <c r="L52" i="9"/>
  <c r="M52" i="9" s="1"/>
  <c r="I52" i="9"/>
  <c r="B52" i="9"/>
  <c r="B51" i="9"/>
  <c r="L50" i="9"/>
  <c r="M50" i="9" s="1"/>
  <c r="I50" i="9"/>
  <c r="B50" i="9"/>
  <c r="L49" i="9"/>
  <c r="M49" i="9" s="1"/>
  <c r="I49" i="9"/>
  <c r="B49" i="9"/>
  <c r="L48" i="9"/>
  <c r="M48" i="9" s="1"/>
  <c r="I48" i="9"/>
  <c r="B48" i="9"/>
  <c r="L47" i="9"/>
  <c r="M47" i="9" s="1"/>
  <c r="I47" i="9"/>
  <c r="B47" i="9"/>
  <c r="L46" i="9"/>
  <c r="M46" i="9" s="1"/>
  <c r="I46" i="9"/>
  <c r="B46" i="9"/>
  <c r="L45" i="9"/>
  <c r="M45" i="9" s="1"/>
  <c r="I45" i="9"/>
  <c r="B45" i="9"/>
  <c r="B44" i="9"/>
  <c r="L43" i="9"/>
  <c r="M43" i="9" s="1"/>
  <c r="I43" i="9"/>
  <c r="B43" i="9"/>
  <c r="L42" i="9"/>
  <c r="M42" i="9" s="1"/>
  <c r="I42" i="9"/>
  <c r="B42" i="9"/>
  <c r="L41" i="9"/>
  <c r="M41" i="9" s="1"/>
  <c r="I41" i="9"/>
  <c r="B41" i="9"/>
  <c r="L40" i="9"/>
  <c r="M40" i="9" s="1"/>
  <c r="I40" i="9"/>
  <c r="B40" i="9"/>
  <c r="L39" i="9"/>
  <c r="M39" i="9" s="1"/>
  <c r="I39" i="9"/>
  <c r="B39" i="9"/>
  <c r="L38" i="9"/>
  <c r="M38" i="9" s="1"/>
  <c r="I38" i="9"/>
  <c r="B38" i="9"/>
  <c r="B37" i="9"/>
  <c r="L36" i="9"/>
  <c r="M36" i="9" s="1"/>
  <c r="I36" i="9"/>
  <c r="B36" i="9"/>
  <c r="L35" i="9"/>
  <c r="M35" i="9" s="1"/>
  <c r="I35" i="9"/>
  <c r="B35" i="9"/>
  <c r="L34" i="9"/>
  <c r="M34" i="9" s="1"/>
  <c r="I34" i="9"/>
  <c r="B34" i="9"/>
  <c r="L33" i="9"/>
  <c r="M33" i="9" s="1"/>
  <c r="I33" i="9"/>
  <c r="B33" i="9"/>
  <c r="L32" i="9"/>
  <c r="M32" i="9" s="1"/>
  <c r="I32" i="9"/>
  <c r="B32" i="9"/>
  <c r="B31" i="9"/>
  <c r="L30" i="9"/>
  <c r="M30" i="9" s="1"/>
  <c r="I30" i="9"/>
  <c r="B30" i="9"/>
  <c r="L29" i="9"/>
  <c r="M29" i="9" s="1"/>
  <c r="I29" i="9"/>
  <c r="B29" i="9"/>
  <c r="L28" i="9"/>
  <c r="M28" i="9" s="1"/>
  <c r="I28" i="9"/>
  <c r="B28" i="9"/>
  <c r="L27" i="9"/>
  <c r="M27" i="9" s="1"/>
  <c r="I27" i="9"/>
  <c r="B27" i="9"/>
  <c r="L26" i="9"/>
  <c r="M26" i="9" s="1"/>
  <c r="I26" i="9"/>
  <c r="B26" i="9"/>
  <c r="L25" i="9"/>
  <c r="M25" i="9" s="1"/>
  <c r="I25" i="9"/>
  <c r="B25" i="9"/>
  <c r="L24" i="9"/>
  <c r="M24" i="9" s="1"/>
  <c r="I24" i="9"/>
  <c r="B24" i="9"/>
  <c r="B23" i="9"/>
  <c r="L22" i="9"/>
  <c r="M22" i="9" s="1"/>
  <c r="I22" i="9"/>
  <c r="B22" i="9"/>
  <c r="L21" i="9"/>
  <c r="M21" i="9" s="1"/>
  <c r="I21" i="9"/>
  <c r="B21" i="9"/>
  <c r="L20" i="9"/>
  <c r="M20" i="9" s="1"/>
  <c r="I20" i="9"/>
  <c r="B20" i="9"/>
  <c r="L19" i="9"/>
  <c r="M19" i="9" s="1"/>
  <c r="I19" i="9"/>
  <c r="B19" i="9"/>
  <c r="L18" i="9"/>
  <c r="M18" i="9" s="1"/>
  <c r="I18" i="9"/>
  <c r="B18" i="9"/>
  <c r="L17" i="9"/>
  <c r="M17" i="9" s="1"/>
  <c r="I17" i="9"/>
  <c r="B17" i="9"/>
  <c r="B16" i="9"/>
  <c r="L15" i="9"/>
  <c r="M15" i="9" s="1"/>
  <c r="I15" i="9"/>
  <c r="B15" i="9"/>
  <c r="L14" i="9"/>
  <c r="M14" i="9" s="1"/>
  <c r="I14" i="9"/>
  <c r="B14" i="9"/>
  <c r="L13" i="9"/>
  <c r="M13" i="9" s="1"/>
  <c r="I13" i="9"/>
  <c r="B13" i="9"/>
  <c r="L12" i="9"/>
  <c r="M12" i="9" s="1"/>
  <c r="I12" i="9"/>
  <c r="B12" i="9"/>
  <c r="L11" i="9"/>
  <c r="M11" i="9" s="1"/>
  <c r="I11" i="9"/>
  <c r="B11" i="9"/>
  <c r="L10" i="9"/>
  <c r="M10" i="9" s="1"/>
  <c r="I10" i="9"/>
  <c r="B10" i="9"/>
  <c r="B9" i="9"/>
  <c r="O8" i="9"/>
  <c r="L8" i="9"/>
  <c r="M8" i="9" s="1"/>
  <c r="I8" i="9"/>
  <c r="B8" i="9"/>
  <c r="L7" i="9"/>
  <c r="M7" i="9" s="1"/>
  <c r="I7" i="9"/>
  <c r="B7" i="9"/>
  <c r="L6" i="9"/>
  <c r="M6" i="9" s="1"/>
  <c r="I6" i="9"/>
  <c r="B6" i="9"/>
  <c r="M5" i="9"/>
  <c r="L5" i="9"/>
  <c r="I5" i="9"/>
  <c r="B5" i="9"/>
  <c r="M4" i="9"/>
  <c r="L4" i="9"/>
  <c r="I4" i="9"/>
  <c r="G4" i="9"/>
  <c r="G5" i="9" s="1"/>
  <c r="G6" i="9" s="1"/>
  <c r="G7" i="9" s="1"/>
  <c r="F4" i="9"/>
  <c r="E4" i="9"/>
  <c r="E5" i="9" s="1"/>
  <c r="B4" i="9"/>
  <c r="Y3" i="9"/>
  <c r="L3" i="9"/>
  <c r="M3" i="9" s="1"/>
  <c r="I3" i="9"/>
  <c r="H3" i="9"/>
  <c r="G3" i="9"/>
  <c r="F3" i="9"/>
  <c r="E3" i="9"/>
  <c r="B3" i="9"/>
  <c r="O2" i="9"/>
  <c r="L2" i="9"/>
  <c r="M2" i="9" s="1"/>
  <c r="J2" i="9"/>
  <c r="K2" i="9" s="1"/>
  <c r="B2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G8" i="9" l="1"/>
  <c r="H7" i="9"/>
  <c r="E6" i="9"/>
  <c r="F5" i="9"/>
  <c r="H4" i="9"/>
  <c r="J4" i="9" s="1"/>
  <c r="K4" i="9" s="1"/>
  <c r="H6" i="9"/>
  <c r="H5" i="9"/>
  <c r="J5" i="9" s="1"/>
  <c r="K5" i="9" s="1"/>
  <c r="J3" i="9"/>
  <c r="K3" i="9" s="1"/>
  <c r="B4" i="7"/>
  <c r="C4" i="7"/>
  <c r="E4" i="7"/>
  <c r="D4" i="7"/>
  <c r="B5" i="7"/>
  <c r="C5" i="7"/>
  <c r="E5" i="7"/>
  <c r="D5" i="7"/>
  <c r="B6" i="7"/>
  <c r="C6" i="7"/>
  <c r="E6" i="7"/>
  <c r="D6" i="7"/>
  <c r="L6" i="7" s="1"/>
  <c r="B7" i="7"/>
  <c r="C7" i="7"/>
  <c r="E7" i="7"/>
  <c r="D7" i="7"/>
  <c r="B8" i="7"/>
  <c r="C8" i="7"/>
  <c r="E8" i="7"/>
  <c r="M8" i="7" s="1"/>
  <c r="D8" i="7"/>
  <c r="C51" i="5"/>
  <c r="C44" i="5"/>
  <c r="C37" i="5"/>
  <c r="C31" i="5"/>
  <c r="C23" i="5"/>
  <c r="C16" i="5"/>
  <c r="C9" i="5"/>
  <c r="C51" i="4"/>
  <c r="C44" i="4"/>
  <c r="C37" i="4"/>
  <c r="C31" i="4"/>
  <c r="C23" i="4"/>
  <c r="C16" i="4"/>
  <c r="C9" i="4"/>
  <c r="C51" i="3"/>
  <c r="C44" i="3"/>
  <c r="C37" i="3"/>
  <c r="C31" i="3"/>
  <c r="C23" i="3"/>
  <c r="C16" i="3"/>
  <c r="C9" i="3"/>
  <c r="C51" i="2"/>
  <c r="C44" i="2"/>
  <c r="C37" i="2"/>
  <c r="C31" i="2"/>
  <c r="C23" i="2"/>
  <c r="C16" i="2"/>
  <c r="C9" i="2"/>
  <c r="C51" i="1"/>
  <c r="C44" i="1"/>
  <c r="C37" i="1"/>
  <c r="C31" i="1"/>
  <c r="C23" i="1"/>
  <c r="C16" i="1"/>
  <c r="C9" i="1"/>
  <c r="L2" i="1"/>
  <c r="M2" i="1" s="1"/>
  <c r="L3" i="1"/>
  <c r="M3" i="1"/>
  <c r="L4" i="1"/>
  <c r="M4" i="1" s="1"/>
  <c r="L5" i="1"/>
  <c r="M5" i="1" s="1"/>
  <c r="L6" i="1"/>
  <c r="M6" i="1" s="1"/>
  <c r="L7" i="1"/>
  <c r="M7" i="1" s="1"/>
  <c r="L8" i="1"/>
  <c r="M8" i="1" s="1"/>
  <c r="E3" i="1"/>
  <c r="E4" i="1" s="1"/>
  <c r="E5" i="1" s="1"/>
  <c r="E6" i="1" s="1"/>
  <c r="G3" i="1"/>
  <c r="G4" i="1" s="1"/>
  <c r="G5" i="1" s="1"/>
  <c r="G6" i="1" s="1"/>
  <c r="G7" i="1" s="1"/>
  <c r="G8" i="1" s="1"/>
  <c r="L10" i="1"/>
  <c r="M10" i="1"/>
  <c r="L11" i="1"/>
  <c r="M11" i="1" s="1"/>
  <c r="L12" i="1"/>
  <c r="M12" i="1"/>
  <c r="L13" i="1"/>
  <c r="M13" i="1" s="1"/>
  <c r="L14" i="1"/>
  <c r="M14" i="1"/>
  <c r="L15" i="1"/>
  <c r="M15" i="1" s="1"/>
  <c r="L17" i="1"/>
  <c r="M17" i="1" s="1"/>
  <c r="L18" i="1"/>
  <c r="M18" i="1"/>
  <c r="L19" i="1"/>
  <c r="M19" i="1" s="1"/>
  <c r="L20" i="1"/>
  <c r="M20" i="1" s="1"/>
  <c r="L21" i="1"/>
  <c r="M21" i="1" s="1"/>
  <c r="L22" i="1"/>
  <c r="M22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2" i="1"/>
  <c r="M32" i="1" s="1"/>
  <c r="L33" i="1"/>
  <c r="M33" i="1" s="1"/>
  <c r="L34" i="1"/>
  <c r="M34" i="1" s="1"/>
  <c r="L35" i="1"/>
  <c r="M35" i="1"/>
  <c r="L36" i="1"/>
  <c r="M36" i="1" s="1"/>
  <c r="L38" i="1"/>
  <c r="M38" i="1"/>
  <c r="L39" i="1"/>
  <c r="M39" i="1" s="1"/>
  <c r="L40" i="1"/>
  <c r="M40" i="1"/>
  <c r="L41" i="1"/>
  <c r="M41" i="1" s="1"/>
  <c r="L42" i="1"/>
  <c r="M42" i="1" s="1"/>
  <c r="L43" i="1"/>
  <c r="M43" i="1" s="1"/>
  <c r="L45" i="1"/>
  <c r="M45" i="1" s="1"/>
  <c r="L46" i="1"/>
  <c r="M46" i="1"/>
  <c r="L47" i="1"/>
  <c r="M47" i="1" s="1"/>
  <c r="L48" i="1"/>
  <c r="M48" i="1"/>
  <c r="L49" i="1"/>
  <c r="M49" i="1" s="1"/>
  <c r="L50" i="1"/>
  <c r="M50" i="1"/>
  <c r="L52" i="1"/>
  <c r="M52" i="1" s="1"/>
  <c r="L53" i="1"/>
  <c r="M53" i="1"/>
  <c r="L54" i="1"/>
  <c r="M54" i="1" s="1"/>
  <c r="L55" i="1"/>
  <c r="M55" i="1"/>
  <c r="L56" i="1"/>
  <c r="M56" i="1" s="1"/>
  <c r="L57" i="1"/>
  <c r="M57" i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/>
  <c r="L66" i="1"/>
  <c r="M66" i="1" s="1"/>
  <c r="L67" i="1"/>
  <c r="M67" i="1" s="1"/>
  <c r="L68" i="1"/>
  <c r="M68" i="1"/>
  <c r="L69" i="1"/>
  <c r="M69" i="1" s="1"/>
  <c r="L70" i="1"/>
  <c r="M70" i="1"/>
  <c r="L71" i="1"/>
  <c r="M71" i="1" s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 s="1"/>
  <c r="L80" i="1"/>
  <c r="M80" i="1"/>
  <c r="L81" i="1"/>
  <c r="M81" i="1" s="1"/>
  <c r="L83" i="1"/>
  <c r="M83" i="1" s="1"/>
  <c r="L84" i="1"/>
  <c r="M84" i="1" s="1"/>
  <c r="L85" i="1"/>
  <c r="M85" i="1" s="1"/>
  <c r="L86" i="1"/>
  <c r="M86" i="1" s="1"/>
  <c r="L87" i="1"/>
  <c r="M87" i="1"/>
  <c r="L88" i="1"/>
  <c r="M88" i="1" s="1"/>
  <c r="L89" i="1"/>
  <c r="M89" i="1"/>
  <c r="L90" i="1"/>
  <c r="M90" i="1" s="1"/>
  <c r="L91" i="1"/>
  <c r="M91" i="1" s="1"/>
  <c r="L92" i="1"/>
  <c r="M92" i="1" s="1"/>
  <c r="L93" i="1"/>
  <c r="M93" i="1"/>
  <c r="L94" i="1"/>
  <c r="M94" i="1" s="1"/>
  <c r="L95" i="1"/>
  <c r="M95" i="1"/>
  <c r="L96" i="1"/>
  <c r="M96" i="1" s="1"/>
  <c r="L97" i="1"/>
  <c r="M97" i="1"/>
  <c r="L98" i="1"/>
  <c r="M98" i="1" s="1"/>
  <c r="L99" i="1"/>
  <c r="M99" i="1" s="1"/>
  <c r="L100" i="1"/>
  <c r="M100" i="1" s="1"/>
  <c r="L101" i="1"/>
  <c r="M101" i="1"/>
  <c r="L102" i="1"/>
  <c r="M102" i="1" s="1"/>
  <c r="L103" i="1"/>
  <c r="M103" i="1"/>
  <c r="L104" i="1"/>
  <c r="M104" i="1" s="1"/>
  <c r="L105" i="1"/>
  <c r="M105" i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/>
  <c r="L112" i="1"/>
  <c r="M112" i="1" s="1"/>
  <c r="L113" i="1"/>
  <c r="M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/>
  <c r="L120" i="1"/>
  <c r="M120" i="1" s="1"/>
  <c r="L121" i="1"/>
  <c r="M121" i="1"/>
  <c r="L122" i="1"/>
  <c r="M122" i="1" s="1"/>
  <c r="L123" i="1"/>
  <c r="M123" i="1" s="1"/>
  <c r="L124" i="1"/>
  <c r="M124" i="1" s="1"/>
  <c r="L125" i="1"/>
  <c r="M125" i="1"/>
  <c r="L126" i="1"/>
  <c r="M126" i="1" s="1"/>
  <c r="L127" i="1"/>
  <c r="M127" i="1"/>
  <c r="L128" i="1"/>
  <c r="M128" i="1" s="1"/>
  <c r="L129" i="1"/>
  <c r="M129" i="1"/>
  <c r="L130" i="1"/>
  <c r="M130" i="1" s="1"/>
  <c r="L131" i="1"/>
  <c r="M131" i="1" s="1"/>
  <c r="L132" i="1"/>
  <c r="M132" i="1" s="1"/>
  <c r="L133" i="1"/>
  <c r="M133" i="1"/>
  <c r="L134" i="1"/>
  <c r="M134" i="1" s="1"/>
  <c r="L135" i="1"/>
  <c r="M135" i="1"/>
  <c r="L136" i="1"/>
  <c r="M136" i="1" s="1"/>
  <c r="L137" i="1"/>
  <c r="M137" i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/>
  <c r="L144" i="1"/>
  <c r="M144" i="1" s="1"/>
  <c r="L145" i="1"/>
  <c r="M145" i="1"/>
  <c r="L146" i="1"/>
  <c r="M146" i="1" s="1"/>
  <c r="L147" i="1"/>
  <c r="M147" i="1" s="1"/>
  <c r="L148" i="1"/>
  <c r="M148" i="1" s="1"/>
  <c r="L149" i="1"/>
  <c r="M149" i="1" s="1"/>
  <c r="L150" i="1"/>
  <c r="M150" i="1" s="1"/>
  <c r="L2" i="2"/>
  <c r="M2" i="2"/>
  <c r="L3" i="2"/>
  <c r="M3" i="2" s="1"/>
  <c r="L4" i="2"/>
  <c r="M4" i="2"/>
  <c r="L5" i="2"/>
  <c r="M5" i="2" s="1"/>
  <c r="L6" i="2"/>
  <c r="M6" i="2" s="1"/>
  <c r="L7" i="2"/>
  <c r="M7" i="2" s="1"/>
  <c r="L8" i="2"/>
  <c r="M8" i="2"/>
  <c r="E3" i="2"/>
  <c r="E4" i="2" s="1"/>
  <c r="E5" i="2" s="1"/>
  <c r="E6" i="2" s="1"/>
  <c r="E7" i="2" s="1"/>
  <c r="E8" i="2"/>
  <c r="G3" i="2"/>
  <c r="G4" i="2" s="1"/>
  <c r="G5" i="2" s="1"/>
  <c r="L10" i="2"/>
  <c r="M10" i="2"/>
  <c r="L11" i="2"/>
  <c r="M11" i="2" s="1"/>
  <c r="L12" i="2"/>
  <c r="M12" i="2"/>
  <c r="L13" i="2"/>
  <c r="M13" i="2" s="1"/>
  <c r="L14" i="2"/>
  <c r="M14" i="2"/>
  <c r="L15" i="2"/>
  <c r="M15" i="2" s="1"/>
  <c r="L17" i="2"/>
  <c r="M17" i="2"/>
  <c r="L18" i="2"/>
  <c r="M18" i="2" s="1"/>
  <c r="L19" i="2"/>
  <c r="M19" i="2"/>
  <c r="L20" i="2"/>
  <c r="M20" i="2" s="1"/>
  <c r="L21" i="2"/>
  <c r="M21" i="2"/>
  <c r="L22" i="2"/>
  <c r="M22" i="2" s="1"/>
  <c r="L24" i="2"/>
  <c r="M24" i="2"/>
  <c r="L25" i="2"/>
  <c r="M25" i="2" s="1"/>
  <c r="L26" i="2"/>
  <c r="M26" i="2"/>
  <c r="L27" i="2"/>
  <c r="M27" i="2" s="1"/>
  <c r="L28" i="2"/>
  <c r="M28" i="2"/>
  <c r="L29" i="2"/>
  <c r="M29" i="2" s="1"/>
  <c r="L30" i="2"/>
  <c r="M30" i="2"/>
  <c r="L32" i="2"/>
  <c r="M32" i="2" s="1"/>
  <c r="L33" i="2"/>
  <c r="M33" i="2"/>
  <c r="L34" i="2"/>
  <c r="M34" i="2" s="1"/>
  <c r="L35" i="2"/>
  <c r="M35" i="2"/>
  <c r="L36" i="2"/>
  <c r="M36" i="2" s="1"/>
  <c r="L38" i="2"/>
  <c r="M38" i="2"/>
  <c r="L39" i="2"/>
  <c r="M39" i="2" s="1"/>
  <c r="L40" i="2"/>
  <c r="M40" i="2"/>
  <c r="L41" i="2"/>
  <c r="M41" i="2" s="1"/>
  <c r="L42" i="2"/>
  <c r="M42" i="2"/>
  <c r="L43" i="2"/>
  <c r="M43" i="2" s="1"/>
  <c r="L45" i="2"/>
  <c r="M45" i="2"/>
  <c r="L46" i="2"/>
  <c r="M46" i="2" s="1"/>
  <c r="L47" i="2"/>
  <c r="M47" i="2"/>
  <c r="L48" i="2"/>
  <c r="M48" i="2" s="1"/>
  <c r="L49" i="2"/>
  <c r="M49" i="2"/>
  <c r="L50" i="2"/>
  <c r="M50" i="2" s="1"/>
  <c r="L52" i="2"/>
  <c r="M52" i="2"/>
  <c r="L53" i="2"/>
  <c r="M53" i="2" s="1"/>
  <c r="L54" i="2"/>
  <c r="M54" i="2"/>
  <c r="L55" i="2"/>
  <c r="M55" i="2" s="1"/>
  <c r="L56" i="2"/>
  <c r="M56" i="2"/>
  <c r="L57" i="2"/>
  <c r="M57" i="2" s="1"/>
  <c r="L59" i="2"/>
  <c r="M59" i="2"/>
  <c r="L60" i="2"/>
  <c r="M60" i="2" s="1"/>
  <c r="L61" i="2"/>
  <c r="M61" i="2"/>
  <c r="L62" i="2"/>
  <c r="M62" i="2" s="1"/>
  <c r="L63" i="2"/>
  <c r="M63" i="2"/>
  <c r="L64" i="2"/>
  <c r="M64" i="2" s="1"/>
  <c r="L66" i="2"/>
  <c r="M66" i="2"/>
  <c r="L67" i="2"/>
  <c r="M67" i="2" s="1"/>
  <c r="L68" i="2"/>
  <c r="M68" i="2"/>
  <c r="L69" i="2"/>
  <c r="M69" i="2" s="1"/>
  <c r="L70" i="2"/>
  <c r="M70" i="2"/>
  <c r="L71" i="2"/>
  <c r="M71" i="2" s="1"/>
  <c r="L73" i="2"/>
  <c r="M73" i="2"/>
  <c r="L74" i="2"/>
  <c r="M74" i="2" s="1"/>
  <c r="L75" i="2"/>
  <c r="M75" i="2"/>
  <c r="L76" i="2"/>
  <c r="M76" i="2" s="1"/>
  <c r="L77" i="2"/>
  <c r="M77" i="2"/>
  <c r="L78" i="2"/>
  <c r="M78" i="2" s="1"/>
  <c r="L79" i="2"/>
  <c r="M79" i="2"/>
  <c r="L80" i="2"/>
  <c r="M80" i="2" s="1"/>
  <c r="L81" i="2"/>
  <c r="M81" i="2"/>
  <c r="L83" i="2"/>
  <c r="M83" i="2" s="1"/>
  <c r="L84" i="2"/>
  <c r="M84" i="2"/>
  <c r="L85" i="2"/>
  <c r="M85" i="2" s="1"/>
  <c r="L86" i="2"/>
  <c r="M86" i="2"/>
  <c r="L87" i="2"/>
  <c r="M87" i="2" s="1"/>
  <c r="L88" i="2"/>
  <c r="M88" i="2"/>
  <c r="L89" i="2"/>
  <c r="M89" i="2" s="1"/>
  <c r="L90" i="2"/>
  <c r="M90" i="2"/>
  <c r="L91" i="2"/>
  <c r="M91" i="2" s="1"/>
  <c r="L92" i="2"/>
  <c r="M92" i="2"/>
  <c r="L93" i="2"/>
  <c r="M93" i="2" s="1"/>
  <c r="L94" i="2"/>
  <c r="M94" i="2"/>
  <c r="L95" i="2"/>
  <c r="M95" i="2" s="1"/>
  <c r="L96" i="2"/>
  <c r="M96" i="2"/>
  <c r="L97" i="2"/>
  <c r="M97" i="2" s="1"/>
  <c r="L98" i="2"/>
  <c r="M98" i="2"/>
  <c r="L99" i="2"/>
  <c r="M99" i="2" s="1"/>
  <c r="L100" i="2"/>
  <c r="M100" i="2"/>
  <c r="L101" i="2"/>
  <c r="M101" i="2" s="1"/>
  <c r="L102" i="2"/>
  <c r="M102" i="2"/>
  <c r="L103" i="2"/>
  <c r="M103" i="2" s="1"/>
  <c r="L104" i="2"/>
  <c r="M104" i="2"/>
  <c r="L105" i="2"/>
  <c r="M105" i="2" s="1"/>
  <c r="L106" i="2"/>
  <c r="M106" i="2"/>
  <c r="L107" i="2"/>
  <c r="M107" i="2" s="1"/>
  <c r="L108" i="2"/>
  <c r="M108" i="2" s="1"/>
  <c r="L109" i="2"/>
  <c r="M109" i="2" s="1"/>
  <c r="L110" i="2"/>
  <c r="M110" i="2"/>
  <c r="L111" i="2"/>
  <c r="M111" i="2" s="1"/>
  <c r="L112" i="2"/>
  <c r="M112" i="2"/>
  <c r="L113" i="2"/>
  <c r="M113" i="2" s="1"/>
  <c r="L114" i="2"/>
  <c r="M114" i="2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/>
  <c r="L121" i="2"/>
  <c r="M121" i="2" s="1"/>
  <c r="L122" i="2"/>
  <c r="M122" i="2"/>
  <c r="L123" i="2"/>
  <c r="M123" i="2" s="1"/>
  <c r="L124" i="2"/>
  <c r="M124" i="2" s="1"/>
  <c r="L125" i="2"/>
  <c r="M125" i="2" s="1"/>
  <c r="L126" i="2"/>
  <c r="M126" i="2" s="1"/>
  <c r="L127" i="2"/>
  <c r="M127" i="2"/>
  <c r="L128" i="2"/>
  <c r="M128" i="2" s="1"/>
  <c r="L129" i="2"/>
  <c r="M129" i="2"/>
  <c r="L130" i="2"/>
  <c r="M130" i="2" s="1"/>
  <c r="L131" i="2"/>
  <c r="M131" i="2"/>
  <c r="L132" i="2"/>
  <c r="M132" i="2" s="1"/>
  <c r="L133" i="2"/>
  <c r="M133" i="2"/>
  <c r="L134" i="2"/>
  <c r="M134" i="2" s="1"/>
  <c r="L135" i="2"/>
  <c r="M135" i="2"/>
  <c r="L136" i="2"/>
  <c r="M136" i="2" s="1"/>
  <c r="L137" i="2"/>
  <c r="M137" i="2"/>
  <c r="L138" i="2"/>
  <c r="M138" i="2" s="1"/>
  <c r="L139" i="2"/>
  <c r="M139" i="2"/>
  <c r="L140" i="2"/>
  <c r="M140" i="2" s="1"/>
  <c r="L141" i="2"/>
  <c r="M141" i="2"/>
  <c r="L142" i="2"/>
  <c r="M142" i="2" s="1"/>
  <c r="L143" i="2"/>
  <c r="M143" i="2"/>
  <c r="L144" i="2"/>
  <c r="M144" i="2" s="1"/>
  <c r="L145" i="2"/>
  <c r="M145" i="2"/>
  <c r="L146" i="2"/>
  <c r="M146" i="2" s="1"/>
  <c r="L147" i="2"/>
  <c r="M147" i="2"/>
  <c r="L148" i="2"/>
  <c r="M148" i="2" s="1"/>
  <c r="L149" i="2"/>
  <c r="M149" i="2"/>
  <c r="L150" i="2"/>
  <c r="M150" i="2" s="1"/>
  <c r="L2" i="3"/>
  <c r="M2" i="3"/>
  <c r="L3" i="3"/>
  <c r="M3" i="3" s="1"/>
  <c r="L4" i="3"/>
  <c r="M4" i="3"/>
  <c r="L5" i="3"/>
  <c r="M5" i="3" s="1"/>
  <c r="L6" i="3"/>
  <c r="M6" i="3"/>
  <c r="L7" i="3"/>
  <c r="M7" i="3" s="1"/>
  <c r="L8" i="3"/>
  <c r="M8" i="3"/>
  <c r="E3" i="3"/>
  <c r="E4" i="3" s="1"/>
  <c r="G3" i="3"/>
  <c r="G4" i="3"/>
  <c r="G5" i="3" s="1"/>
  <c r="G6" i="3"/>
  <c r="G7" i="3" s="1"/>
  <c r="L10" i="3"/>
  <c r="M10" i="3" s="1"/>
  <c r="L11" i="3"/>
  <c r="M11" i="3"/>
  <c r="L12" i="3"/>
  <c r="M12" i="3" s="1"/>
  <c r="L13" i="3"/>
  <c r="M13" i="3"/>
  <c r="L14" i="3"/>
  <c r="M14" i="3" s="1"/>
  <c r="L15" i="3"/>
  <c r="M15" i="3"/>
  <c r="L17" i="3"/>
  <c r="M17" i="3"/>
  <c r="L18" i="3"/>
  <c r="M18" i="3" s="1"/>
  <c r="L19" i="3"/>
  <c r="M19" i="3"/>
  <c r="L20" i="3"/>
  <c r="M20" i="3" s="1"/>
  <c r="L21" i="3"/>
  <c r="M21" i="3"/>
  <c r="L22" i="3"/>
  <c r="M22" i="3" s="1"/>
  <c r="L24" i="3"/>
  <c r="M24" i="3"/>
  <c r="L25" i="3"/>
  <c r="M25" i="3" s="1"/>
  <c r="L26" i="3"/>
  <c r="M26" i="3"/>
  <c r="L27" i="3"/>
  <c r="M27" i="3" s="1"/>
  <c r="L28" i="3"/>
  <c r="M28" i="3"/>
  <c r="L29" i="3"/>
  <c r="M29" i="3" s="1"/>
  <c r="L30" i="3"/>
  <c r="M30" i="3"/>
  <c r="L32" i="3"/>
  <c r="M32" i="3" s="1"/>
  <c r="L33" i="3"/>
  <c r="M33" i="3"/>
  <c r="L34" i="3"/>
  <c r="M34" i="3" s="1"/>
  <c r="L35" i="3"/>
  <c r="M35" i="3"/>
  <c r="L36" i="3"/>
  <c r="M36" i="3" s="1"/>
  <c r="L38" i="3"/>
  <c r="M38" i="3"/>
  <c r="L39" i="3"/>
  <c r="M39" i="3" s="1"/>
  <c r="L40" i="3"/>
  <c r="M40" i="3"/>
  <c r="L41" i="3"/>
  <c r="M41" i="3" s="1"/>
  <c r="L42" i="3"/>
  <c r="M42" i="3"/>
  <c r="L43" i="3"/>
  <c r="M43" i="3" s="1"/>
  <c r="L45" i="3"/>
  <c r="M45" i="3"/>
  <c r="L46" i="3"/>
  <c r="M46" i="3" s="1"/>
  <c r="L47" i="3"/>
  <c r="M47" i="3"/>
  <c r="L48" i="3"/>
  <c r="M48" i="3" s="1"/>
  <c r="L49" i="3"/>
  <c r="M49" i="3"/>
  <c r="L50" i="3"/>
  <c r="M50" i="3" s="1"/>
  <c r="L52" i="3"/>
  <c r="M52" i="3"/>
  <c r="L53" i="3"/>
  <c r="M53" i="3" s="1"/>
  <c r="L54" i="3"/>
  <c r="M54" i="3"/>
  <c r="L55" i="3"/>
  <c r="M55" i="3" s="1"/>
  <c r="L56" i="3"/>
  <c r="M56" i="3"/>
  <c r="L57" i="3"/>
  <c r="M57" i="3" s="1"/>
  <c r="L59" i="3"/>
  <c r="M59" i="3"/>
  <c r="L60" i="3"/>
  <c r="M60" i="3" s="1"/>
  <c r="L61" i="3"/>
  <c r="M61" i="3"/>
  <c r="L62" i="3"/>
  <c r="M62" i="3" s="1"/>
  <c r="L63" i="3"/>
  <c r="M63" i="3"/>
  <c r="L64" i="3"/>
  <c r="M64" i="3" s="1"/>
  <c r="L66" i="3"/>
  <c r="M66" i="3"/>
  <c r="L67" i="3"/>
  <c r="M67" i="3" s="1"/>
  <c r="L68" i="3"/>
  <c r="M68" i="3"/>
  <c r="L69" i="3"/>
  <c r="M69" i="3" s="1"/>
  <c r="L70" i="3"/>
  <c r="M70" i="3"/>
  <c r="L71" i="3"/>
  <c r="M71" i="3" s="1"/>
  <c r="L73" i="3"/>
  <c r="M73" i="3" s="1"/>
  <c r="L74" i="3"/>
  <c r="M74" i="3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/>
  <c r="L81" i="3"/>
  <c r="M81" i="3" s="1"/>
  <c r="L83" i="3"/>
  <c r="M83" i="3"/>
  <c r="L84" i="3"/>
  <c r="M84" i="3" s="1"/>
  <c r="L85" i="3"/>
  <c r="M85" i="3" s="1"/>
  <c r="L86" i="3"/>
  <c r="M86" i="3" s="1"/>
  <c r="L87" i="3"/>
  <c r="M87" i="3"/>
  <c r="L88" i="3"/>
  <c r="M88" i="3" s="1"/>
  <c r="L89" i="3"/>
  <c r="M89" i="3"/>
  <c r="L90" i="3"/>
  <c r="M90" i="3" s="1"/>
  <c r="L91" i="3"/>
  <c r="M91" i="3"/>
  <c r="L92" i="3"/>
  <c r="M92" i="3" s="1"/>
  <c r="L93" i="3"/>
  <c r="M93" i="3" s="1"/>
  <c r="L94" i="3"/>
  <c r="M94" i="3" s="1"/>
  <c r="L95" i="3"/>
  <c r="M95" i="3"/>
  <c r="L96" i="3"/>
  <c r="M96" i="3" s="1"/>
  <c r="L97" i="3"/>
  <c r="M97" i="3" s="1"/>
  <c r="L98" i="3"/>
  <c r="M98" i="3" s="1"/>
  <c r="L99" i="3"/>
  <c r="M99" i="3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/>
  <c r="L114" i="3"/>
  <c r="M114" i="3" s="1"/>
  <c r="L115" i="3"/>
  <c r="M115" i="3"/>
  <c r="L116" i="3"/>
  <c r="M116" i="3" s="1"/>
  <c r="L117" i="3"/>
  <c r="M117" i="3" s="1"/>
  <c r="L118" i="3"/>
  <c r="M118" i="3" s="1"/>
  <c r="L119" i="3"/>
  <c r="M119" i="3"/>
  <c r="L120" i="3"/>
  <c r="M120" i="3" s="1"/>
  <c r="L121" i="3"/>
  <c r="M121" i="3"/>
  <c r="L122" i="3"/>
  <c r="M122" i="3" s="1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 s="1"/>
  <c r="L131" i="3"/>
  <c r="M131" i="3" s="1"/>
  <c r="L132" i="3"/>
  <c r="M132" i="3" s="1"/>
  <c r="L133" i="3"/>
  <c r="M133" i="3"/>
  <c r="L134" i="3"/>
  <c r="M134" i="3" s="1"/>
  <c r="L135" i="3"/>
  <c r="M135" i="3" s="1"/>
  <c r="L136" i="3"/>
  <c r="M136" i="3" s="1"/>
  <c r="L137" i="3"/>
  <c r="M137" i="3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/>
  <c r="L146" i="3"/>
  <c r="M146" i="3" s="1"/>
  <c r="L147" i="3"/>
  <c r="M147" i="3" s="1"/>
  <c r="L148" i="3"/>
  <c r="M148" i="3" s="1"/>
  <c r="L149" i="3"/>
  <c r="M149" i="3" s="1"/>
  <c r="L150" i="3"/>
  <c r="M150" i="3" s="1"/>
  <c r="L2" i="4"/>
  <c r="M2" i="4" s="1"/>
  <c r="L3" i="4"/>
  <c r="M3" i="4" s="1"/>
  <c r="L4" i="4"/>
  <c r="M4" i="4" s="1"/>
  <c r="L5" i="4"/>
  <c r="M5" i="4"/>
  <c r="L6" i="4"/>
  <c r="M6" i="4" s="1"/>
  <c r="L7" i="4"/>
  <c r="M7" i="4"/>
  <c r="L8" i="4"/>
  <c r="M8" i="4" s="1"/>
  <c r="E3" i="4"/>
  <c r="E4" i="4" s="1"/>
  <c r="E5" i="4" s="1"/>
  <c r="E6" i="4" s="1"/>
  <c r="E7" i="4" s="1"/>
  <c r="E8" i="4" s="1"/>
  <c r="G3" i="4"/>
  <c r="G4" i="4" s="1"/>
  <c r="G5" i="4" s="1"/>
  <c r="G6" i="4" s="1"/>
  <c r="L10" i="4"/>
  <c r="M10" i="4" s="1"/>
  <c r="L11" i="4"/>
  <c r="M11" i="4" s="1"/>
  <c r="L12" i="4"/>
  <c r="M12" i="4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2" i="4"/>
  <c r="M32" i="4" s="1"/>
  <c r="L33" i="4"/>
  <c r="M33" i="4" s="1"/>
  <c r="L34" i="4"/>
  <c r="M34" i="4" s="1"/>
  <c r="L35" i="4"/>
  <c r="M35" i="4" s="1"/>
  <c r="L36" i="4"/>
  <c r="M36" i="4"/>
  <c r="L38" i="4"/>
  <c r="M38" i="4" s="1"/>
  <c r="L39" i="4"/>
  <c r="M39" i="4"/>
  <c r="L40" i="4"/>
  <c r="M40" i="4" s="1"/>
  <c r="L41" i="4"/>
  <c r="M41" i="4" s="1"/>
  <c r="L42" i="4"/>
  <c r="M42" i="4" s="1"/>
  <c r="L43" i="4"/>
  <c r="M43" i="4"/>
  <c r="L45" i="4"/>
  <c r="M45" i="4"/>
  <c r="L46" i="4"/>
  <c r="M46" i="4" s="1"/>
  <c r="L47" i="4"/>
  <c r="M47" i="4" s="1"/>
  <c r="L48" i="4"/>
  <c r="M48" i="4" s="1"/>
  <c r="L49" i="4"/>
  <c r="M49" i="4"/>
  <c r="L50" i="4"/>
  <c r="M50" i="4" s="1"/>
  <c r="L52" i="4"/>
  <c r="M52" i="4" s="1"/>
  <c r="L53" i="4"/>
  <c r="M53" i="4"/>
  <c r="L54" i="4"/>
  <c r="M54" i="4" s="1"/>
  <c r="L55" i="4"/>
  <c r="M55" i="4" s="1"/>
  <c r="L56" i="4"/>
  <c r="M56" i="4" s="1"/>
  <c r="L57" i="4"/>
  <c r="M57" i="4"/>
  <c r="L59" i="4"/>
  <c r="M59" i="4"/>
  <c r="L60" i="4"/>
  <c r="M60" i="4" s="1"/>
  <c r="L61" i="4"/>
  <c r="M61" i="4" s="1"/>
  <c r="L62" i="4"/>
  <c r="M62" i="4" s="1"/>
  <c r="L63" i="4"/>
  <c r="M63" i="4"/>
  <c r="L64" i="4"/>
  <c r="M64" i="4" s="1"/>
  <c r="L66" i="4"/>
  <c r="M66" i="4" s="1"/>
  <c r="L67" i="4"/>
  <c r="M67" i="4"/>
  <c r="L68" i="4"/>
  <c r="M68" i="4" s="1"/>
  <c r="L69" i="4"/>
  <c r="M69" i="4" s="1"/>
  <c r="L70" i="4"/>
  <c r="M70" i="4" s="1"/>
  <c r="L71" i="4"/>
  <c r="M71" i="4" s="1"/>
  <c r="L73" i="4"/>
  <c r="M73" i="4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/>
  <c r="L80" i="4"/>
  <c r="M80" i="4" s="1"/>
  <c r="L81" i="4"/>
  <c r="M81" i="4"/>
  <c r="L83" i="4"/>
  <c r="M83" i="4" s="1"/>
  <c r="L84" i="4"/>
  <c r="M84" i="4" s="1"/>
  <c r="L85" i="4"/>
  <c r="M85" i="4" s="1"/>
  <c r="L86" i="4"/>
  <c r="M86" i="4"/>
  <c r="L87" i="4"/>
  <c r="M87" i="4" s="1"/>
  <c r="L88" i="4"/>
  <c r="M88" i="4"/>
  <c r="L89" i="4"/>
  <c r="M89" i="4" s="1"/>
  <c r="L90" i="4"/>
  <c r="M90" i="4"/>
  <c r="L91" i="4"/>
  <c r="M91" i="4" s="1"/>
  <c r="L92" i="4"/>
  <c r="M92" i="4" s="1"/>
  <c r="L93" i="4"/>
  <c r="M93" i="4" s="1"/>
  <c r="L94" i="4"/>
  <c r="M94" i="4"/>
  <c r="L95" i="4"/>
  <c r="M95" i="4" s="1"/>
  <c r="L96" i="4"/>
  <c r="M96" i="4" s="1"/>
  <c r="L97" i="4"/>
  <c r="M97" i="4" s="1"/>
  <c r="L98" i="4"/>
  <c r="M98" i="4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/>
  <c r="L113" i="4"/>
  <c r="M113" i="4" s="1"/>
  <c r="L114" i="4"/>
  <c r="M114" i="4"/>
  <c r="L115" i="4"/>
  <c r="M115" i="4" s="1"/>
  <c r="L116" i="4"/>
  <c r="M116" i="4" s="1"/>
  <c r="L117" i="4"/>
  <c r="M117" i="4" s="1"/>
  <c r="L118" i="4"/>
  <c r="M118" i="4"/>
  <c r="L119" i="4"/>
  <c r="M119" i="4" s="1"/>
  <c r="L120" i="4"/>
  <c r="M120" i="4"/>
  <c r="L121" i="4"/>
  <c r="M121" i="4" s="1"/>
  <c r="L122" i="4"/>
  <c r="M122" i="4"/>
  <c r="L123" i="4"/>
  <c r="M123" i="4" s="1"/>
  <c r="L124" i="4"/>
  <c r="M124" i="4" s="1"/>
  <c r="L125" i="4"/>
  <c r="M125" i="4" s="1"/>
  <c r="L126" i="4"/>
  <c r="M126" i="4"/>
  <c r="L127" i="4"/>
  <c r="M127" i="4" s="1"/>
  <c r="L128" i="4"/>
  <c r="M128" i="4" s="1"/>
  <c r="L129" i="4"/>
  <c r="M129" i="4" s="1"/>
  <c r="L130" i="4"/>
  <c r="M130" i="4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/>
  <c r="L145" i="4"/>
  <c r="M145" i="4" s="1"/>
  <c r="L146" i="4"/>
  <c r="M146" i="4"/>
  <c r="L147" i="4"/>
  <c r="M147" i="4" s="1"/>
  <c r="L148" i="4"/>
  <c r="M148" i="4" s="1"/>
  <c r="L149" i="4"/>
  <c r="M149" i="4" s="1"/>
  <c r="L150" i="4"/>
  <c r="M150" i="4"/>
  <c r="L2" i="5"/>
  <c r="M2" i="5"/>
  <c r="L3" i="5"/>
  <c r="M3" i="5" s="1"/>
  <c r="L4" i="5"/>
  <c r="M4" i="5" s="1"/>
  <c r="L5" i="5"/>
  <c r="M5" i="5" s="1"/>
  <c r="L6" i="5"/>
  <c r="M6" i="5"/>
  <c r="L7" i="5"/>
  <c r="M7" i="5" s="1"/>
  <c r="L8" i="5"/>
  <c r="M8" i="5" s="1"/>
  <c r="E3" i="5"/>
  <c r="E4" i="5" s="1"/>
  <c r="G3" i="5"/>
  <c r="G4" i="5"/>
  <c r="G5" i="5" s="1"/>
  <c r="L10" i="5"/>
  <c r="M10" i="5" s="1"/>
  <c r="L11" i="5"/>
  <c r="M11" i="5"/>
  <c r="L12" i="5"/>
  <c r="M12" i="5" s="1"/>
  <c r="L13" i="5"/>
  <c r="M13" i="5" s="1"/>
  <c r="L14" i="5"/>
  <c r="M14" i="5" s="1"/>
  <c r="L15" i="5"/>
  <c r="M15" i="5" s="1"/>
  <c r="L17" i="5"/>
  <c r="M17" i="5" s="1"/>
  <c r="L18" i="5"/>
  <c r="M18" i="5" s="1"/>
  <c r="L19" i="5"/>
  <c r="M19" i="5"/>
  <c r="L20" i="5"/>
  <c r="M20" i="5" s="1"/>
  <c r="L21" i="5"/>
  <c r="M21" i="5"/>
  <c r="L22" i="5"/>
  <c r="M22" i="5" s="1"/>
  <c r="L24" i="5"/>
  <c r="M24" i="5" s="1"/>
  <c r="L25" i="5"/>
  <c r="M25" i="5"/>
  <c r="L26" i="5"/>
  <c r="M26" i="5" s="1"/>
  <c r="L27" i="5"/>
  <c r="M27" i="5"/>
  <c r="L28" i="5"/>
  <c r="M28" i="5" s="1"/>
  <c r="L29" i="5"/>
  <c r="M29" i="5" s="1"/>
  <c r="L30" i="5"/>
  <c r="M30" i="5" s="1"/>
  <c r="L32" i="5"/>
  <c r="M32" i="5"/>
  <c r="L33" i="5"/>
  <c r="M33" i="5" s="1"/>
  <c r="L34" i="5"/>
  <c r="M34" i="5" s="1"/>
  <c r="L35" i="5"/>
  <c r="M35" i="5" s="1"/>
  <c r="L36" i="5"/>
  <c r="M36" i="5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5" i="5"/>
  <c r="M45" i="5" s="1"/>
  <c r="L46" i="5"/>
  <c r="M46" i="5" s="1"/>
  <c r="L47" i="5"/>
  <c r="M47" i="5" s="1"/>
  <c r="L48" i="5"/>
  <c r="M48" i="5" s="1"/>
  <c r="L49" i="5"/>
  <c r="M49" i="5"/>
  <c r="L50" i="5"/>
  <c r="M50" i="5" s="1"/>
  <c r="L52" i="5"/>
  <c r="M52" i="5" s="1"/>
  <c r="L53" i="5"/>
  <c r="M53" i="5"/>
  <c r="L54" i="5"/>
  <c r="M54" i="5" s="1"/>
  <c r="L55" i="5"/>
  <c r="M55" i="5"/>
  <c r="L56" i="5"/>
  <c r="M56" i="5" s="1"/>
  <c r="L57" i="5"/>
  <c r="M57" i="5" s="1"/>
  <c r="L59" i="5"/>
  <c r="M59" i="5"/>
  <c r="L60" i="5"/>
  <c r="M60" i="5" s="1"/>
  <c r="L61" i="5"/>
  <c r="M61" i="5"/>
  <c r="L62" i="5"/>
  <c r="M62" i="5" s="1"/>
  <c r="L63" i="5"/>
  <c r="M63" i="5" s="1"/>
  <c r="L64" i="5"/>
  <c r="M64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3" i="5"/>
  <c r="M73" i="5" s="1"/>
  <c r="L74" i="5"/>
  <c r="M74" i="5" s="1"/>
  <c r="L75" i="5"/>
  <c r="M75" i="5" s="1"/>
  <c r="L76" i="5"/>
  <c r="M76" i="5" s="1"/>
  <c r="L77" i="5"/>
  <c r="M77" i="5"/>
  <c r="L78" i="5"/>
  <c r="M78" i="5" s="1"/>
  <c r="L79" i="5"/>
  <c r="M79" i="5"/>
  <c r="L80" i="5"/>
  <c r="M80" i="5" s="1"/>
  <c r="L81" i="5"/>
  <c r="M81" i="5" s="1"/>
  <c r="L83" i="5"/>
  <c r="M83" i="5" s="1"/>
  <c r="L84" i="5"/>
  <c r="M84" i="5"/>
  <c r="L85" i="5"/>
  <c r="M85" i="5" s="1"/>
  <c r="L86" i="5"/>
  <c r="M86" i="5"/>
  <c r="L87" i="5"/>
  <c r="M87" i="5" s="1"/>
  <c r="L88" i="5"/>
  <c r="M88" i="5"/>
  <c r="L89" i="5"/>
  <c r="M89" i="5" s="1"/>
  <c r="L90" i="5"/>
  <c r="M90" i="5" s="1"/>
  <c r="L91" i="5"/>
  <c r="M91" i="5" s="1"/>
  <c r="L92" i="5"/>
  <c r="M92" i="5"/>
  <c r="L93" i="5"/>
  <c r="M93" i="5" s="1"/>
  <c r="L94" i="5"/>
  <c r="M94" i="5" s="1"/>
  <c r="L95" i="5"/>
  <c r="M95" i="5" s="1"/>
  <c r="L96" i="5"/>
  <c r="M96" i="5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/>
  <c r="L111" i="5"/>
  <c r="M111" i="5" s="1"/>
  <c r="L112" i="5"/>
  <c r="M112" i="5"/>
  <c r="L113" i="5"/>
  <c r="M113" i="5" s="1"/>
  <c r="L114" i="5"/>
  <c r="M114" i="5" s="1"/>
  <c r="L115" i="5"/>
  <c r="M115" i="5" s="1"/>
  <c r="L116" i="5"/>
  <c r="M116" i="5"/>
  <c r="L117" i="5"/>
  <c r="M117" i="5" s="1"/>
  <c r="L118" i="5"/>
  <c r="M118" i="5"/>
  <c r="L119" i="5"/>
  <c r="M119" i="5" s="1"/>
  <c r="L120" i="5"/>
  <c r="M120" i="5"/>
  <c r="L121" i="5"/>
  <c r="M121" i="5" s="1"/>
  <c r="L122" i="5"/>
  <c r="M122" i="5" s="1"/>
  <c r="L123" i="5"/>
  <c r="M123" i="5" s="1"/>
  <c r="L124" i="5"/>
  <c r="M124" i="5"/>
  <c r="L125" i="5"/>
  <c r="M125" i="5" s="1"/>
  <c r="L126" i="5"/>
  <c r="M126" i="5" s="1"/>
  <c r="L127" i="5"/>
  <c r="M127" i="5" s="1"/>
  <c r="L128" i="5"/>
  <c r="M128" i="5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/>
  <c r="L143" i="5"/>
  <c r="M143" i="5" s="1"/>
  <c r="L144" i="5"/>
  <c r="M144" i="5"/>
  <c r="L145" i="5"/>
  <c r="M145" i="5" s="1"/>
  <c r="L146" i="5"/>
  <c r="M146" i="5" s="1"/>
  <c r="L147" i="5"/>
  <c r="M147" i="5" s="1"/>
  <c r="L148" i="5"/>
  <c r="M148" i="5"/>
  <c r="L149" i="5"/>
  <c r="M149" i="5" s="1"/>
  <c r="L150" i="5"/>
  <c r="M150" i="5"/>
  <c r="I5" i="3"/>
  <c r="H5" i="3"/>
  <c r="I7" i="3"/>
  <c r="I12" i="3"/>
  <c r="I14" i="3"/>
  <c r="I26" i="3"/>
  <c r="I28" i="3"/>
  <c r="I33" i="3"/>
  <c r="I35" i="3"/>
  <c r="I40" i="3"/>
  <c r="I42" i="3"/>
  <c r="I47" i="3"/>
  <c r="I50" i="3"/>
  <c r="I54" i="3"/>
  <c r="I56" i="3"/>
  <c r="O2" i="5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79" i="2"/>
  <c r="I80" i="2"/>
  <c r="I81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I3" i="3"/>
  <c r="I4" i="3"/>
  <c r="I6" i="3"/>
  <c r="I8" i="3"/>
  <c r="I10" i="3"/>
  <c r="I11" i="3"/>
  <c r="I13" i="3"/>
  <c r="I15" i="3"/>
  <c r="I17" i="3"/>
  <c r="I18" i="3"/>
  <c r="I19" i="3"/>
  <c r="I20" i="3"/>
  <c r="I21" i="3"/>
  <c r="I22" i="3"/>
  <c r="I24" i="3"/>
  <c r="I25" i="3"/>
  <c r="I27" i="3"/>
  <c r="I29" i="3"/>
  <c r="I30" i="3"/>
  <c r="I32" i="3"/>
  <c r="I34" i="3"/>
  <c r="I36" i="3"/>
  <c r="I38" i="3"/>
  <c r="I39" i="3"/>
  <c r="I41" i="3"/>
  <c r="I43" i="3"/>
  <c r="I45" i="3"/>
  <c r="I46" i="3"/>
  <c r="I48" i="3"/>
  <c r="I49" i="3"/>
  <c r="I52" i="3"/>
  <c r="I53" i="3"/>
  <c r="I55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79" i="3"/>
  <c r="I80" i="3"/>
  <c r="I81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0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79" i="5"/>
  <c r="I80" i="5"/>
  <c r="I81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B10" i="7"/>
  <c r="C9" i="7"/>
  <c r="E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H3" i="5"/>
  <c r="F3" i="5"/>
  <c r="J2" i="5"/>
  <c r="K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H3" i="4"/>
  <c r="F3" i="4"/>
  <c r="J3" i="4"/>
  <c r="K3" i="4" s="1"/>
  <c r="J2" i="4"/>
  <c r="K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J2" i="3"/>
  <c r="K2" i="3" s="1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H4" i="5"/>
  <c r="F4" i="4"/>
  <c r="H5" i="4"/>
  <c r="F3" i="3"/>
  <c r="H4" i="3"/>
  <c r="O8" i="1"/>
  <c r="F5" i="4"/>
  <c r="J5" i="4"/>
  <c r="K5" i="4" s="1"/>
  <c r="H6" i="3"/>
  <c r="F4" i="2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4"/>
  <c r="F5" i="2"/>
  <c r="H3" i="1"/>
  <c r="J3" i="1"/>
  <c r="H5" i="1"/>
  <c r="H4" i="1"/>
  <c r="F7" i="4"/>
  <c r="F6" i="2"/>
  <c r="F4" i="1"/>
  <c r="J4" i="1"/>
  <c r="K4" i="1"/>
  <c r="H6" i="1"/>
  <c r="F7" i="2"/>
  <c r="F5" i="1"/>
  <c r="H7" i="1"/>
  <c r="F8" i="2"/>
  <c r="H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E7" i="9" l="1"/>
  <c r="F6" i="9"/>
  <c r="J6" i="9" s="1"/>
  <c r="K6" i="9" s="1"/>
  <c r="H8" i="9"/>
  <c r="G9" i="9"/>
  <c r="E5" i="3"/>
  <c r="F4" i="3"/>
  <c r="J4" i="3" s="1"/>
  <c r="K4" i="3" s="1"/>
  <c r="D10" i="7"/>
  <c r="D9" i="7"/>
  <c r="J5" i="1"/>
  <c r="K5" i="1" s="1"/>
  <c r="J4" i="4"/>
  <c r="K4" i="4" s="1"/>
  <c r="G8" i="3"/>
  <c r="H7" i="3"/>
  <c r="E10" i="7"/>
  <c r="G6" i="5"/>
  <c r="H5" i="5"/>
  <c r="E9" i="4"/>
  <c r="F8" i="4"/>
  <c r="E5" i="5"/>
  <c r="F4" i="5"/>
  <c r="J4" i="5" s="1"/>
  <c r="K4" i="5" s="1"/>
  <c r="G7" i="4"/>
  <c r="H6" i="4"/>
  <c r="J6" i="4" s="1"/>
  <c r="K6" i="4" s="1"/>
  <c r="G6" i="2"/>
  <c r="H5" i="2"/>
  <c r="J5" i="2" s="1"/>
  <c r="K5" i="2" s="1"/>
  <c r="K3" i="1"/>
  <c r="E7" i="1"/>
  <c r="F6" i="1"/>
  <c r="J6" i="1" s="1"/>
  <c r="K6" i="1" s="1"/>
  <c r="M7" i="7"/>
  <c r="M6" i="7"/>
  <c r="G9" i="1"/>
  <c r="L8" i="7"/>
  <c r="M4" i="7"/>
  <c r="L5" i="7"/>
  <c r="J3" i="3"/>
  <c r="K3" i="3" s="1"/>
  <c r="J3" i="5"/>
  <c r="K3" i="5" s="1"/>
  <c r="J4" i="2"/>
  <c r="K4" i="2" s="1"/>
  <c r="J3" i="2"/>
  <c r="K3" i="2" s="1"/>
  <c r="J2" i="2"/>
  <c r="K2" i="2" s="1"/>
  <c r="E9" i="2"/>
  <c r="L4" i="7"/>
  <c r="M5" i="7"/>
  <c r="M9" i="7" s="1"/>
  <c r="L7" i="7"/>
  <c r="G10" i="9" l="1"/>
  <c r="H9" i="9"/>
  <c r="F7" i="9"/>
  <c r="J7" i="9" s="1"/>
  <c r="K7" i="9" s="1"/>
  <c r="E8" i="9"/>
  <c r="G10" i="1"/>
  <c r="H9" i="1"/>
  <c r="E8" i="1"/>
  <c r="F7" i="1"/>
  <c r="J7" i="1" s="1"/>
  <c r="K7" i="1" s="1"/>
  <c r="E10" i="4"/>
  <c r="F9" i="4"/>
  <c r="G9" i="3"/>
  <c r="H8" i="3"/>
  <c r="E6" i="3"/>
  <c r="F5" i="3"/>
  <c r="J5" i="3" s="1"/>
  <c r="K5" i="3" s="1"/>
  <c r="E6" i="5"/>
  <c r="F5" i="5"/>
  <c r="J5" i="5" s="1"/>
  <c r="K5" i="5" s="1"/>
  <c r="G8" i="4"/>
  <c r="H7" i="4"/>
  <c r="J7" i="4" s="1"/>
  <c r="K7" i="4" s="1"/>
  <c r="G7" i="2"/>
  <c r="H6" i="2"/>
  <c r="J6" i="2" s="1"/>
  <c r="K6" i="2" s="1"/>
  <c r="M10" i="7"/>
  <c r="G7" i="5"/>
  <c r="H6" i="5"/>
  <c r="E10" i="2"/>
  <c r="F9" i="2"/>
  <c r="L9" i="7"/>
  <c r="L10" i="7"/>
  <c r="G11" i="9" l="1"/>
  <c r="H10" i="9"/>
  <c r="E9" i="9"/>
  <c r="F8" i="9"/>
  <c r="J8" i="9" s="1"/>
  <c r="K8" i="9" s="1"/>
  <c r="I9" i="9"/>
  <c r="G8" i="5"/>
  <c r="H7" i="5"/>
  <c r="G8" i="2"/>
  <c r="H7" i="2"/>
  <c r="J7" i="2" s="1"/>
  <c r="K7" i="2" s="1"/>
  <c r="E7" i="5"/>
  <c r="F6" i="5"/>
  <c r="J6" i="5" s="1"/>
  <c r="K6" i="5" s="1"/>
  <c r="G10" i="3"/>
  <c r="H9" i="3"/>
  <c r="F8" i="1"/>
  <c r="J8" i="1" s="1"/>
  <c r="K8" i="1" s="1"/>
  <c r="I9" i="1"/>
  <c r="K9" i="1" s="1"/>
  <c r="L9" i="1" s="1"/>
  <c r="M9" i="1" s="1"/>
  <c r="E9" i="1"/>
  <c r="G9" i="4"/>
  <c r="H8" i="4"/>
  <c r="J8" i="4" s="1"/>
  <c r="K8" i="4" s="1"/>
  <c r="I9" i="4"/>
  <c r="E7" i="3"/>
  <c r="F6" i="3"/>
  <c r="J6" i="3" s="1"/>
  <c r="K6" i="3" s="1"/>
  <c r="E11" i="4"/>
  <c r="F10" i="4"/>
  <c r="G11" i="1"/>
  <c r="H10" i="1"/>
  <c r="E11" i="2"/>
  <c r="F10" i="2"/>
  <c r="K9" i="9" l="1"/>
  <c r="L9" i="9" s="1"/>
  <c r="F9" i="9"/>
  <c r="J9" i="9" s="1"/>
  <c r="E10" i="9"/>
  <c r="H11" i="9"/>
  <c r="G12" i="9"/>
  <c r="K9" i="4"/>
  <c r="L9" i="4" s="1"/>
  <c r="E8" i="5"/>
  <c r="F7" i="5"/>
  <c r="G9" i="5"/>
  <c r="H8" i="5"/>
  <c r="G10" i="4"/>
  <c r="H9" i="4"/>
  <c r="J9" i="4" s="1"/>
  <c r="E10" i="1"/>
  <c r="F9" i="1"/>
  <c r="J9" i="1" s="1"/>
  <c r="G11" i="3"/>
  <c r="H10" i="3"/>
  <c r="G9" i="2"/>
  <c r="H8" i="2"/>
  <c r="J8" i="2" s="1"/>
  <c r="K8" i="2" s="1"/>
  <c r="I9" i="2"/>
  <c r="K9" i="2" s="1"/>
  <c r="L9" i="2" s="1"/>
  <c r="M9" i="2" s="1"/>
  <c r="G12" i="1"/>
  <c r="H11" i="1"/>
  <c r="E8" i="3"/>
  <c r="F7" i="3"/>
  <c r="J7" i="3" s="1"/>
  <c r="K7" i="3" s="1"/>
  <c r="J7" i="5"/>
  <c r="K7" i="5" s="1"/>
  <c r="E12" i="4"/>
  <c r="F11" i="4"/>
  <c r="E12" i="2"/>
  <c r="F11" i="2"/>
  <c r="G13" i="9" l="1"/>
  <c r="H12" i="9"/>
  <c r="E11" i="9"/>
  <c r="F10" i="9"/>
  <c r="J10" i="9" s="1"/>
  <c r="K10" i="9" s="1"/>
  <c r="M9" i="9"/>
  <c r="G10" i="2"/>
  <c r="H9" i="2"/>
  <c r="J9" i="2" s="1"/>
  <c r="E11" i="1"/>
  <c r="F10" i="1"/>
  <c r="J10" i="1" s="1"/>
  <c r="K10" i="1" s="1"/>
  <c r="H9" i="5"/>
  <c r="G10" i="5"/>
  <c r="G13" i="1"/>
  <c r="H12" i="1"/>
  <c r="G12" i="3"/>
  <c r="H11" i="3"/>
  <c r="G11" i="4"/>
  <c r="H10" i="4"/>
  <c r="J10" i="4" s="1"/>
  <c r="K10" i="4" s="1"/>
  <c r="E9" i="5"/>
  <c r="F8" i="5"/>
  <c r="J8" i="5" s="1"/>
  <c r="K8" i="5" s="1"/>
  <c r="I9" i="5"/>
  <c r="K9" i="5" s="1"/>
  <c r="L9" i="5" s="1"/>
  <c r="M9" i="5" s="1"/>
  <c r="E13" i="4"/>
  <c r="F12" i="4"/>
  <c r="E9" i="3"/>
  <c r="F8" i="3"/>
  <c r="J8" i="3" s="1"/>
  <c r="K8" i="3" s="1"/>
  <c r="I9" i="3"/>
  <c r="K9" i="3" s="1"/>
  <c r="L9" i="3" s="1"/>
  <c r="M9" i="3" s="1"/>
  <c r="M9" i="4"/>
  <c r="E13" i="2"/>
  <c r="F12" i="2"/>
  <c r="G14" i="9" l="1"/>
  <c r="H13" i="9"/>
  <c r="E12" i="9"/>
  <c r="F11" i="9"/>
  <c r="J11" i="9" s="1"/>
  <c r="K11" i="9" s="1"/>
  <c r="E10" i="3"/>
  <c r="F9" i="3"/>
  <c r="J9" i="3" s="1"/>
  <c r="G12" i="4"/>
  <c r="H11" i="4"/>
  <c r="J11" i="4" s="1"/>
  <c r="K11" i="4" s="1"/>
  <c r="G14" i="1"/>
  <c r="H13" i="1"/>
  <c r="F11" i="1"/>
  <c r="J11" i="1" s="1"/>
  <c r="K11" i="1" s="1"/>
  <c r="E12" i="1"/>
  <c r="G11" i="5"/>
  <c r="H10" i="5"/>
  <c r="E14" i="4"/>
  <c r="F13" i="4"/>
  <c r="E10" i="5"/>
  <c r="F9" i="5"/>
  <c r="J9" i="5" s="1"/>
  <c r="G13" i="3"/>
  <c r="H12" i="3"/>
  <c r="G11" i="2"/>
  <c r="H10" i="2"/>
  <c r="J10" i="2" s="1"/>
  <c r="K10" i="2" s="1"/>
  <c r="E14" i="2"/>
  <c r="F13" i="2"/>
  <c r="H14" i="9" l="1"/>
  <c r="G15" i="9"/>
  <c r="F12" i="9"/>
  <c r="J12" i="9" s="1"/>
  <c r="K12" i="9" s="1"/>
  <c r="E13" i="9"/>
  <c r="G12" i="5"/>
  <c r="H11" i="5"/>
  <c r="E13" i="1"/>
  <c r="F12" i="1"/>
  <c r="J12" i="1" s="1"/>
  <c r="K12" i="1" s="1"/>
  <c r="G14" i="3"/>
  <c r="H13" i="3"/>
  <c r="E15" i="4"/>
  <c r="F14" i="4"/>
  <c r="G13" i="4"/>
  <c r="H12" i="4"/>
  <c r="J12" i="4" s="1"/>
  <c r="K12" i="4" s="1"/>
  <c r="G12" i="2"/>
  <c r="H11" i="2"/>
  <c r="J11" i="2" s="1"/>
  <c r="K11" i="2" s="1"/>
  <c r="E11" i="5"/>
  <c r="F10" i="5"/>
  <c r="J10" i="5" s="1"/>
  <c r="K10" i="5" s="1"/>
  <c r="G15" i="1"/>
  <c r="H14" i="1"/>
  <c r="E11" i="3"/>
  <c r="F10" i="3"/>
  <c r="J10" i="3" s="1"/>
  <c r="K10" i="3" s="1"/>
  <c r="E15" i="2"/>
  <c r="F14" i="2"/>
  <c r="H15" i="9" l="1"/>
  <c r="G16" i="9"/>
  <c r="F13" i="9"/>
  <c r="J13" i="9" s="1"/>
  <c r="K13" i="9" s="1"/>
  <c r="E14" i="9"/>
  <c r="G13" i="2"/>
  <c r="H12" i="2"/>
  <c r="J12" i="2" s="1"/>
  <c r="K12" i="2" s="1"/>
  <c r="E12" i="5"/>
  <c r="F11" i="5"/>
  <c r="F13" i="1"/>
  <c r="J13" i="1" s="1"/>
  <c r="K13" i="1" s="1"/>
  <c r="E14" i="1"/>
  <c r="J11" i="5"/>
  <c r="K11" i="5" s="1"/>
  <c r="E12" i="3"/>
  <c r="F11" i="3"/>
  <c r="J11" i="3" s="1"/>
  <c r="K11" i="3" s="1"/>
  <c r="E16" i="4"/>
  <c r="F15" i="4"/>
  <c r="G16" i="1"/>
  <c r="H15" i="1"/>
  <c r="G14" i="4"/>
  <c r="H13" i="4"/>
  <c r="J13" i="4" s="1"/>
  <c r="K13" i="4" s="1"/>
  <c r="G15" i="3"/>
  <c r="H14" i="3"/>
  <c r="G13" i="5"/>
  <c r="H12" i="5"/>
  <c r="E16" i="2"/>
  <c r="F15" i="2"/>
  <c r="E15" i="9" l="1"/>
  <c r="F14" i="9"/>
  <c r="J14" i="9" s="1"/>
  <c r="K14" i="9" s="1"/>
  <c r="H16" i="9"/>
  <c r="G17" i="9"/>
  <c r="G15" i="4"/>
  <c r="H14" i="4"/>
  <c r="J14" i="4" s="1"/>
  <c r="K14" i="4" s="1"/>
  <c r="E13" i="5"/>
  <c r="F12" i="5"/>
  <c r="J12" i="5" s="1"/>
  <c r="K12" i="5" s="1"/>
  <c r="E17" i="4"/>
  <c r="F16" i="4"/>
  <c r="F14" i="1"/>
  <c r="J14" i="1" s="1"/>
  <c r="K14" i="1" s="1"/>
  <c r="E15" i="1"/>
  <c r="G16" i="3"/>
  <c r="H15" i="3"/>
  <c r="G14" i="5"/>
  <c r="H13" i="5"/>
  <c r="G17" i="1"/>
  <c r="H16" i="1"/>
  <c r="E13" i="3"/>
  <c r="F12" i="3"/>
  <c r="J12" i="3" s="1"/>
  <c r="K12" i="3" s="1"/>
  <c r="G14" i="2"/>
  <c r="H13" i="2"/>
  <c r="J13" i="2" s="1"/>
  <c r="K13" i="2" s="1"/>
  <c r="E17" i="2"/>
  <c r="F16" i="2"/>
  <c r="G18" i="9" l="1"/>
  <c r="H17" i="9"/>
  <c r="E16" i="9"/>
  <c r="F15" i="9"/>
  <c r="J15" i="9" s="1"/>
  <c r="K15" i="9" s="1"/>
  <c r="I16" i="9"/>
  <c r="G18" i="1"/>
  <c r="H17" i="1"/>
  <c r="G17" i="3"/>
  <c r="H16" i="3"/>
  <c r="E16" i="1"/>
  <c r="F15" i="1"/>
  <c r="J15" i="1" s="1"/>
  <c r="K15" i="1" s="1"/>
  <c r="I16" i="1"/>
  <c r="K16" i="1" s="1"/>
  <c r="L16" i="1" s="1"/>
  <c r="E18" i="4"/>
  <c r="F17" i="4"/>
  <c r="E14" i="5"/>
  <c r="F13" i="5"/>
  <c r="J13" i="5" s="1"/>
  <c r="K13" i="5" s="1"/>
  <c r="G15" i="2"/>
  <c r="H14" i="2"/>
  <c r="J14" i="2" s="1"/>
  <c r="K14" i="2" s="1"/>
  <c r="E14" i="3"/>
  <c r="F13" i="3"/>
  <c r="J13" i="3" s="1"/>
  <c r="K13" i="3" s="1"/>
  <c r="H14" i="5"/>
  <c r="G15" i="5"/>
  <c r="G16" i="4"/>
  <c r="H15" i="4"/>
  <c r="J15" i="4" s="1"/>
  <c r="K15" i="4" s="1"/>
  <c r="I16" i="4"/>
  <c r="E18" i="2"/>
  <c r="F17" i="2"/>
  <c r="M16" i="1"/>
  <c r="E17" i="9" l="1"/>
  <c r="F16" i="9"/>
  <c r="J16" i="9" s="1"/>
  <c r="K16" i="9"/>
  <c r="L16" i="9" s="1"/>
  <c r="H18" i="9"/>
  <c r="G19" i="9"/>
  <c r="G16" i="5"/>
  <c r="H15" i="5"/>
  <c r="E15" i="5"/>
  <c r="F14" i="5"/>
  <c r="J14" i="5" s="1"/>
  <c r="K14" i="5" s="1"/>
  <c r="G18" i="3"/>
  <c r="H17" i="3"/>
  <c r="E17" i="1"/>
  <c r="F16" i="1"/>
  <c r="J16" i="1" s="1"/>
  <c r="E15" i="3"/>
  <c r="F14" i="3"/>
  <c r="J14" i="3" s="1"/>
  <c r="K14" i="3" s="1"/>
  <c r="G17" i="4"/>
  <c r="H16" i="4"/>
  <c r="J16" i="4" s="1"/>
  <c r="K16" i="4"/>
  <c r="L16" i="4" s="1"/>
  <c r="G16" i="2"/>
  <c r="H15" i="2"/>
  <c r="J15" i="2" s="1"/>
  <c r="K15" i="2" s="1"/>
  <c r="I16" i="2"/>
  <c r="K16" i="2" s="1"/>
  <c r="L16" i="2" s="1"/>
  <c r="M16" i="2" s="1"/>
  <c r="E19" i="4"/>
  <c r="F18" i="4"/>
  <c r="G19" i="1"/>
  <c r="H18" i="1"/>
  <c r="E19" i="2"/>
  <c r="F18" i="2"/>
  <c r="H19" i="9" l="1"/>
  <c r="G20" i="9"/>
  <c r="M16" i="9"/>
  <c r="F17" i="9"/>
  <c r="J17" i="9" s="1"/>
  <c r="K17" i="9" s="1"/>
  <c r="E18" i="9"/>
  <c r="J15" i="5"/>
  <c r="K15" i="5" s="1"/>
  <c r="M16" i="4"/>
  <c r="E16" i="3"/>
  <c r="F15" i="3"/>
  <c r="J15" i="3" s="1"/>
  <c r="K15" i="3" s="1"/>
  <c r="I16" i="3"/>
  <c r="K16" i="3" s="1"/>
  <c r="L16" i="3" s="1"/>
  <c r="M16" i="3" s="1"/>
  <c r="G19" i="3"/>
  <c r="H18" i="3"/>
  <c r="H16" i="5"/>
  <c r="G17" i="5"/>
  <c r="G17" i="2"/>
  <c r="H16" i="2"/>
  <c r="J16" i="2" s="1"/>
  <c r="G18" i="4"/>
  <c r="H17" i="4"/>
  <c r="J17" i="4" s="1"/>
  <c r="K17" i="4" s="1"/>
  <c r="E16" i="5"/>
  <c r="F15" i="5"/>
  <c r="I16" i="5"/>
  <c r="K16" i="5" s="1"/>
  <c r="L16" i="5" s="1"/>
  <c r="M16" i="5" s="1"/>
  <c r="E20" i="4"/>
  <c r="F19" i="4"/>
  <c r="G20" i="1"/>
  <c r="H19" i="1"/>
  <c r="F17" i="1"/>
  <c r="J17" i="1" s="1"/>
  <c r="K17" i="1" s="1"/>
  <c r="E18" i="1"/>
  <c r="E20" i="2"/>
  <c r="F19" i="2"/>
  <c r="E19" i="9" l="1"/>
  <c r="F18" i="9"/>
  <c r="J18" i="9" s="1"/>
  <c r="K18" i="9" s="1"/>
  <c r="G21" i="9"/>
  <c r="H20" i="9"/>
  <c r="E21" i="4"/>
  <c r="F20" i="4"/>
  <c r="G21" i="1"/>
  <c r="H20" i="1"/>
  <c r="G19" i="4"/>
  <c r="H18" i="4"/>
  <c r="J18" i="4" s="1"/>
  <c r="K18" i="4" s="1"/>
  <c r="G20" i="3"/>
  <c r="H19" i="3"/>
  <c r="E17" i="3"/>
  <c r="F16" i="3"/>
  <c r="J16" i="3" s="1"/>
  <c r="E19" i="1"/>
  <c r="F18" i="1"/>
  <c r="J18" i="1" s="1"/>
  <c r="K18" i="1" s="1"/>
  <c r="G18" i="5"/>
  <c r="H17" i="5"/>
  <c r="E17" i="5"/>
  <c r="F16" i="5"/>
  <c r="G18" i="2"/>
  <c r="H17" i="2"/>
  <c r="J17" i="2" s="1"/>
  <c r="K17" i="2" s="1"/>
  <c r="J16" i="5"/>
  <c r="E21" i="2"/>
  <c r="F20" i="2"/>
  <c r="E20" i="9" l="1"/>
  <c r="F19" i="9"/>
  <c r="J19" i="9" s="1"/>
  <c r="K19" i="9" s="1"/>
  <c r="G22" i="9"/>
  <c r="H21" i="9"/>
  <c r="F19" i="1"/>
  <c r="J19" i="1" s="1"/>
  <c r="K19" i="1" s="1"/>
  <c r="E20" i="1"/>
  <c r="G21" i="3"/>
  <c r="H20" i="3"/>
  <c r="G22" i="1"/>
  <c r="H21" i="1"/>
  <c r="G19" i="2"/>
  <c r="H18" i="2"/>
  <c r="J18" i="2" s="1"/>
  <c r="K18" i="2" s="1"/>
  <c r="E18" i="5"/>
  <c r="F17" i="5"/>
  <c r="J17" i="5" s="1"/>
  <c r="K17" i="5" s="1"/>
  <c r="G19" i="5"/>
  <c r="H18" i="5"/>
  <c r="E18" i="3"/>
  <c r="F17" i="3"/>
  <c r="J17" i="3" s="1"/>
  <c r="K17" i="3" s="1"/>
  <c r="G20" i="4"/>
  <c r="H19" i="4"/>
  <c r="J19" i="4" s="1"/>
  <c r="K19" i="4" s="1"/>
  <c r="E22" i="4"/>
  <c r="F21" i="4"/>
  <c r="E22" i="2"/>
  <c r="F21" i="2"/>
  <c r="F20" i="9" l="1"/>
  <c r="J20" i="9" s="1"/>
  <c r="K20" i="9" s="1"/>
  <c r="E21" i="9"/>
  <c r="H22" i="9"/>
  <c r="G23" i="9"/>
  <c r="E19" i="5"/>
  <c r="F18" i="5"/>
  <c r="J18" i="5" s="1"/>
  <c r="K18" i="5" s="1"/>
  <c r="E21" i="1"/>
  <c r="F20" i="1"/>
  <c r="J20" i="1" s="1"/>
  <c r="K20" i="1" s="1"/>
  <c r="E19" i="3"/>
  <c r="F18" i="3"/>
  <c r="J18" i="3" s="1"/>
  <c r="K18" i="3" s="1"/>
  <c r="G22" i="3"/>
  <c r="H21" i="3"/>
  <c r="G21" i="4"/>
  <c r="H20" i="4"/>
  <c r="J20" i="4" s="1"/>
  <c r="K20" i="4" s="1"/>
  <c r="H19" i="5"/>
  <c r="G20" i="5"/>
  <c r="G23" i="1"/>
  <c r="H22" i="1"/>
  <c r="E23" i="4"/>
  <c r="F22" i="4"/>
  <c r="G20" i="2"/>
  <c r="H19" i="2"/>
  <c r="J19" i="2" s="1"/>
  <c r="K19" i="2" s="1"/>
  <c r="E23" i="2"/>
  <c r="F22" i="2"/>
  <c r="H23" i="9" l="1"/>
  <c r="G24" i="9"/>
  <c r="F21" i="9"/>
  <c r="J21" i="9" s="1"/>
  <c r="K21" i="9" s="1"/>
  <c r="E22" i="9"/>
  <c r="G23" i="3"/>
  <c r="H22" i="3"/>
  <c r="G21" i="2"/>
  <c r="H20" i="2"/>
  <c r="J20" i="2" s="1"/>
  <c r="K20" i="2" s="1"/>
  <c r="G24" i="1"/>
  <c r="H23" i="1"/>
  <c r="G22" i="4"/>
  <c r="H21" i="4"/>
  <c r="J21" i="4" s="1"/>
  <c r="K21" i="4" s="1"/>
  <c r="E20" i="3"/>
  <c r="F19" i="3"/>
  <c r="J19" i="3" s="1"/>
  <c r="K19" i="3" s="1"/>
  <c r="E20" i="5"/>
  <c r="F19" i="5"/>
  <c r="J19" i="5" s="1"/>
  <c r="K19" i="5" s="1"/>
  <c r="E24" i="4"/>
  <c r="F23" i="4"/>
  <c r="F21" i="1"/>
  <c r="J21" i="1" s="1"/>
  <c r="K21" i="1" s="1"/>
  <c r="E22" i="1"/>
  <c r="H20" i="5"/>
  <c r="G21" i="5"/>
  <c r="E24" i="2"/>
  <c r="F23" i="2"/>
  <c r="F22" i="9" l="1"/>
  <c r="J22" i="9" s="1"/>
  <c r="K22" i="9" s="1"/>
  <c r="E23" i="9"/>
  <c r="I23" i="9"/>
  <c r="H24" i="9"/>
  <c r="G25" i="9"/>
  <c r="F20" i="5"/>
  <c r="E21" i="5"/>
  <c r="G22" i="2"/>
  <c r="H21" i="2"/>
  <c r="J21" i="2" s="1"/>
  <c r="K21" i="2" s="1"/>
  <c r="J20" i="5"/>
  <c r="K20" i="5" s="1"/>
  <c r="G23" i="4"/>
  <c r="H22" i="4"/>
  <c r="J22" i="4" s="1"/>
  <c r="K22" i="4" s="1"/>
  <c r="I23" i="4"/>
  <c r="E25" i="4"/>
  <c r="F24" i="4"/>
  <c r="E21" i="3"/>
  <c r="F20" i="3"/>
  <c r="J20" i="3" s="1"/>
  <c r="K20" i="3" s="1"/>
  <c r="G25" i="1"/>
  <c r="H24" i="1"/>
  <c r="G24" i="3"/>
  <c r="H23" i="3"/>
  <c r="G22" i="5"/>
  <c r="H21" i="5"/>
  <c r="E23" i="1"/>
  <c r="F22" i="1"/>
  <c r="J22" i="1" s="1"/>
  <c r="K22" i="1" s="1"/>
  <c r="I23" i="1"/>
  <c r="K23" i="1" s="1"/>
  <c r="L23" i="1" s="1"/>
  <c r="M23" i="1" s="1"/>
  <c r="E25" i="2"/>
  <c r="F24" i="2"/>
  <c r="G26" i="9" l="1"/>
  <c r="H25" i="9"/>
  <c r="K23" i="9"/>
  <c r="L23" i="9" s="1"/>
  <c r="E24" i="9"/>
  <c r="F23" i="9"/>
  <c r="J23" i="9" s="1"/>
  <c r="E26" i="4"/>
  <c r="F25" i="4"/>
  <c r="G23" i="5"/>
  <c r="H22" i="5"/>
  <c r="K23" i="4"/>
  <c r="L23" i="4" s="1"/>
  <c r="G23" i="2"/>
  <c r="H22" i="2"/>
  <c r="J22" i="2" s="1"/>
  <c r="K22" i="2" s="1"/>
  <c r="I23" i="2"/>
  <c r="K23" i="2" s="1"/>
  <c r="L23" i="2" s="1"/>
  <c r="M23" i="2" s="1"/>
  <c r="E22" i="3"/>
  <c r="F21" i="3"/>
  <c r="J21" i="3" s="1"/>
  <c r="K21" i="3" s="1"/>
  <c r="F21" i="5"/>
  <c r="E22" i="5"/>
  <c r="J21" i="5"/>
  <c r="K21" i="5" s="1"/>
  <c r="G26" i="1"/>
  <c r="H25" i="1"/>
  <c r="F23" i="1"/>
  <c r="J23" i="1" s="1"/>
  <c r="E24" i="1"/>
  <c r="G25" i="3"/>
  <c r="H24" i="3"/>
  <c r="G24" i="4"/>
  <c r="H23" i="4"/>
  <c r="J23" i="4" s="1"/>
  <c r="E26" i="2"/>
  <c r="F25" i="2"/>
  <c r="E25" i="9" l="1"/>
  <c r="F24" i="9"/>
  <c r="J24" i="9" s="1"/>
  <c r="K24" i="9" s="1"/>
  <c r="M23" i="9"/>
  <c r="G27" i="9"/>
  <c r="H26" i="9"/>
  <c r="E23" i="5"/>
  <c r="F22" i="5"/>
  <c r="I23" i="5"/>
  <c r="K23" i="5" s="1"/>
  <c r="L23" i="5" s="1"/>
  <c r="M23" i="5" s="1"/>
  <c r="J22" i="5"/>
  <c r="K22" i="5" s="1"/>
  <c r="G26" i="3"/>
  <c r="H25" i="3"/>
  <c r="G27" i="1"/>
  <c r="H26" i="1"/>
  <c r="G24" i="2"/>
  <c r="H23" i="2"/>
  <c r="J23" i="2" s="1"/>
  <c r="H23" i="5"/>
  <c r="G24" i="5"/>
  <c r="E25" i="1"/>
  <c r="F24" i="1"/>
  <c r="J24" i="1" s="1"/>
  <c r="K24" i="1" s="1"/>
  <c r="G25" i="4"/>
  <c r="H24" i="4"/>
  <c r="J24" i="4" s="1"/>
  <c r="K24" i="4" s="1"/>
  <c r="E23" i="3"/>
  <c r="F22" i="3"/>
  <c r="J22" i="3" s="1"/>
  <c r="K22" i="3" s="1"/>
  <c r="I23" i="3"/>
  <c r="K23" i="3" s="1"/>
  <c r="L23" i="3" s="1"/>
  <c r="M23" i="3" s="1"/>
  <c r="M23" i="4"/>
  <c r="E27" i="4"/>
  <c r="F26" i="4"/>
  <c r="E27" i="2"/>
  <c r="F26" i="2"/>
  <c r="F25" i="9" l="1"/>
  <c r="J25" i="9" s="1"/>
  <c r="K25" i="9" s="1"/>
  <c r="E26" i="9"/>
  <c r="H27" i="9"/>
  <c r="G28" i="9"/>
  <c r="J23" i="5"/>
  <c r="E24" i="3"/>
  <c r="F23" i="3"/>
  <c r="J23" i="3" s="1"/>
  <c r="F25" i="1"/>
  <c r="J25" i="1" s="1"/>
  <c r="K25" i="1" s="1"/>
  <c r="E26" i="1"/>
  <c r="G28" i="1"/>
  <c r="H27" i="1"/>
  <c r="G25" i="2"/>
  <c r="H24" i="2"/>
  <c r="J24" i="2" s="1"/>
  <c r="K24" i="2" s="1"/>
  <c r="E28" i="4"/>
  <c r="F27" i="4"/>
  <c r="G26" i="4"/>
  <c r="H25" i="4"/>
  <c r="J25" i="4" s="1"/>
  <c r="K25" i="4" s="1"/>
  <c r="G25" i="5"/>
  <c r="H24" i="5"/>
  <c r="G27" i="3"/>
  <c r="H26" i="3"/>
  <c r="E24" i="5"/>
  <c r="F23" i="5"/>
  <c r="E28" i="2"/>
  <c r="F27" i="2"/>
  <c r="F26" i="9" l="1"/>
  <c r="J26" i="9" s="1"/>
  <c r="K26" i="9" s="1"/>
  <c r="E27" i="9"/>
  <c r="H28" i="9"/>
  <c r="G29" i="9"/>
  <c r="F24" i="5"/>
  <c r="E25" i="5"/>
  <c r="H25" i="5"/>
  <c r="G26" i="5"/>
  <c r="G27" i="4"/>
  <c r="H26" i="4"/>
  <c r="J26" i="4" s="1"/>
  <c r="K26" i="4" s="1"/>
  <c r="G29" i="1"/>
  <c r="H28" i="1"/>
  <c r="E25" i="3"/>
  <c r="F24" i="3"/>
  <c r="J24" i="3" s="1"/>
  <c r="K24" i="3" s="1"/>
  <c r="G28" i="3"/>
  <c r="H27" i="3"/>
  <c r="F26" i="1"/>
  <c r="J26" i="1" s="1"/>
  <c r="K26" i="1" s="1"/>
  <c r="E27" i="1"/>
  <c r="J24" i="5"/>
  <c r="K24" i="5" s="1"/>
  <c r="E29" i="4"/>
  <c r="F28" i="4"/>
  <c r="G26" i="2"/>
  <c r="H25" i="2"/>
  <c r="J25" i="2" s="1"/>
  <c r="K25" i="2" s="1"/>
  <c r="E29" i="2"/>
  <c r="F28" i="2"/>
  <c r="G30" i="9" l="1"/>
  <c r="H29" i="9"/>
  <c r="E28" i="9"/>
  <c r="F27" i="9"/>
  <c r="J27" i="9" s="1"/>
  <c r="K27" i="9" s="1"/>
  <c r="G30" i="1"/>
  <c r="H29" i="1"/>
  <c r="E30" i="4"/>
  <c r="F29" i="4"/>
  <c r="E26" i="3"/>
  <c r="F25" i="3"/>
  <c r="J25" i="3" s="1"/>
  <c r="K25" i="3" s="1"/>
  <c r="G28" i="4"/>
  <c r="H27" i="4"/>
  <c r="J27" i="4" s="1"/>
  <c r="K27" i="4" s="1"/>
  <c r="G27" i="2"/>
  <c r="H26" i="2"/>
  <c r="J26" i="2" s="1"/>
  <c r="K26" i="2" s="1"/>
  <c r="G29" i="3"/>
  <c r="H28" i="3"/>
  <c r="E26" i="5"/>
  <c r="F25" i="5"/>
  <c r="J25" i="5" s="1"/>
  <c r="K25" i="5" s="1"/>
  <c r="E28" i="1"/>
  <c r="F27" i="1"/>
  <c r="J27" i="1" s="1"/>
  <c r="K27" i="1" s="1"/>
  <c r="H26" i="5"/>
  <c r="G27" i="5"/>
  <c r="E30" i="2"/>
  <c r="F29" i="2"/>
  <c r="E29" i="9" l="1"/>
  <c r="F28" i="9"/>
  <c r="J28" i="9" s="1"/>
  <c r="K28" i="9" s="1"/>
  <c r="G31" i="9"/>
  <c r="H30" i="9"/>
  <c r="G30" i="3"/>
  <c r="H29" i="3"/>
  <c r="G29" i="4"/>
  <c r="H28" i="4"/>
  <c r="J28" i="4" s="1"/>
  <c r="K28" i="4" s="1"/>
  <c r="E27" i="5"/>
  <c r="F26" i="5"/>
  <c r="E29" i="1"/>
  <c r="F28" i="1"/>
  <c r="J28" i="1" s="1"/>
  <c r="K28" i="1" s="1"/>
  <c r="G28" i="2"/>
  <c r="H27" i="2"/>
  <c r="J27" i="2" s="1"/>
  <c r="K27" i="2" s="1"/>
  <c r="F26" i="3"/>
  <c r="J26" i="3" s="1"/>
  <c r="K26" i="3" s="1"/>
  <c r="E27" i="3"/>
  <c r="J26" i="5"/>
  <c r="K26" i="5" s="1"/>
  <c r="E31" i="4"/>
  <c r="F30" i="4"/>
  <c r="G28" i="5"/>
  <c r="H27" i="5"/>
  <c r="G31" i="1"/>
  <c r="H30" i="1"/>
  <c r="E31" i="2"/>
  <c r="F30" i="2"/>
  <c r="G32" i="9" l="1"/>
  <c r="H31" i="9"/>
  <c r="F29" i="9"/>
  <c r="J29" i="9" s="1"/>
  <c r="K29" i="9" s="1"/>
  <c r="E30" i="9"/>
  <c r="F29" i="1"/>
  <c r="J29" i="1" s="1"/>
  <c r="K29" i="1" s="1"/>
  <c r="E30" i="1"/>
  <c r="G30" i="4"/>
  <c r="H29" i="4"/>
  <c r="J29" i="4" s="1"/>
  <c r="K29" i="4" s="1"/>
  <c r="J27" i="5"/>
  <c r="K27" i="5" s="1"/>
  <c r="G32" i="1"/>
  <c r="H31" i="1"/>
  <c r="F27" i="3"/>
  <c r="J27" i="3" s="1"/>
  <c r="K27" i="3" s="1"/>
  <c r="E28" i="3"/>
  <c r="G29" i="5"/>
  <c r="H28" i="5"/>
  <c r="E32" i="4"/>
  <c r="F31" i="4"/>
  <c r="G29" i="2"/>
  <c r="H28" i="2"/>
  <c r="J28" i="2" s="1"/>
  <c r="K28" i="2" s="1"/>
  <c r="E28" i="5"/>
  <c r="F27" i="5"/>
  <c r="G31" i="3"/>
  <c r="H30" i="3"/>
  <c r="E32" i="2"/>
  <c r="F31" i="2"/>
  <c r="F30" i="9" l="1"/>
  <c r="J30" i="9" s="1"/>
  <c r="K30" i="9" s="1"/>
  <c r="E31" i="9"/>
  <c r="I31" i="9"/>
  <c r="K31" i="9" s="1"/>
  <c r="L31" i="9" s="1"/>
  <c r="H32" i="9"/>
  <c r="G33" i="9"/>
  <c r="G32" i="3"/>
  <c r="H31" i="3"/>
  <c r="G30" i="2"/>
  <c r="H29" i="2"/>
  <c r="J29" i="2" s="1"/>
  <c r="K29" i="2" s="1"/>
  <c r="G30" i="5"/>
  <c r="H29" i="5"/>
  <c r="G31" i="4"/>
  <c r="H30" i="4"/>
  <c r="J30" i="4" s="1"/>
  <c r="K30" i="4" s="1"/>
  <c r="I31" i="4"/>
  <c r="G33" i="1"/>
  <c r="H32" i="1"/>
  <c r="F30" i="1"/>
  <c r="J30" i="1" s="1"/>
  <c r="K30" i="1" s="1"/>
  <c r="E31" i="1"/>
  <c r="I31" i="1"/>
  <c r="K31" i="1" s="1"/>
  <c r="L31" i="1" s="1"/>
  <c r="M31" i="1" s="1"/>
  <c r="E29" i="5"/>
  <c r="F28" i="5"/>
  <c r="J28" i="5" s="1"/>
  <c r="K28" i="5" s="1"/>
  <c r="E33" i="4"/>
  <c r="F32" i="4"/>
  <c r="E29" i="3"/>
  <c r="F28" i="3"/>
  <c r="J28" i="3" s="1"/>
  <c r="K28" i="3" s="1"/>
  <c r="E33" i="2"/>
  <c r="F32" i="2"/>
  <c r="H33" i="9" l="1"/>
  <c r="G34" i="9"/>
  <c r="M31" i="9"/>
  <c r="F31" i="9"/>
  <c r="J31" i="9" s="1"/>
  <c r="E32" i="9"/>
  <c r="G32" i="4"/>
  <c r="H31" i="4"/>
  <c r="J31" i="4" s="1"/>
  <c r="E34" i="4"/>
  <c r="F33" i="4"/>
  <c r="E32" i="1"/>
  <c r="F31" i="1"/>
  <c r="J31" i="1" s="1"/>
  <c r="H30" i="5"/>
  <c r="G31" i="5"/>
  <c r="G33" i="3"/>
  <c r="H32" i="3"/>
  <c r="J29" i="5"/>
  <c r="K29" i="5" s="1"/>
  <c r="K31" i="4"/>
  <c r="L31" i="4" s="1"/>
  <c r="G34" i="1"/>
  <c r="H33" i="1"/>
  <c r="F29" i="3"/>
  <c r="J29" i="3" s="1"/>
  <c r="K29" i="3" s="1"/>
  <c r="E30" i="3"/>
  <c r="E30" i="5"/>
  <c r="F29" i="5"/>
  <c r="G31" i="2"/>
  <c r="H30" i="2"/>
  <c r="J30" i="2" s="1"/>
  <c r="K30" i="2" s="1"/>
  <c r="I31" i="2"/>
  <c r="K31" i="2" s="1"/>
  <c r="L31" i="2" s="1"/>
  <c r="M31" i="2" s="1"/>
  <c r="E34" i="2"/>
  <c r="F33" i="2"/>
  <c r="E33" i="9" l="1"/>
  <c r="F32" i="9"/>
  <c r="J32" i="9" s="1"/>
  <c r="K32" i="9" s="1"/>
  <c r="G35" i="9"/>
  <c r="H34" i="9"/>
  <c r="E35" i="4"/>
  <c r="F34" i="4"/>
  <c r="F30" i="3"/>
  <c r="J30" i="3" s="1"/>
  <c r="K30" i="3" s="1"/>
  <c r="I31" i="3"/>
  <c r="K31" i="3" s="1"/>
  <c r="L31" i="3" s="1"/>
  <c r="M31" i="3" s="1"/>
  <c r="E31" i="3"/>
  <c r="M31" i="4"/>
  <c r="F30" i="5"/>
  <c r="J30" i="5" s="1"/>
  <c r="K30" i="5" s="1"/>
  <c r="E31" i="5"/>
  <c r="I31" i="5"/>
  <c r="K31" i="5" s="1"/>
  <c r="L31" i="5" s="1"/>
  <c r="M31" i="5" s="1"/>
  <c r="G35" i="1"/>
  <c r="H34" i="1"/>
  <c r="H31" i="5"/>
  <c r="G32" i="5"/>
  <c r="G32" i="2"/>
  <c r="H31" i="2"/>
  <c r="J31" i="2" s="1"/>
  <c r="G34" i="3"/>
  <c r="H33" i="3"/>
  <c r="E33" i="1"/>
  <c r="F32" i="1"/>
  <c r="J32" i="1" s="1"/>
  <c r="K32" i="1" s="1"/>
  <c r="G33" i="4"/>
  <c r="H32" i="4"/>
  <c r="J32" i="4" s="1"/>
  <c r="K32" i="4" s="1"/>
  <c r="E35" i="2"/>
  <c r="F34" i="2"/>
  <c r="G36" i="9" l="1"/>
  <c r="H35" i="9"/>
  <c r="E34" i="9"/>
  <c r="F33" i="9"/>
  <c r="J33" i="9" s="1"/>
  <c r="K33" i="9" s="1"/>
  <c r="E34" i="1"/>
  <c r="F33" i="1"/>
  <c r="J33" i="1" s="1"/>
  <c r="K33" i="1" s="1"/>
  <c r="G33" i="2"/>
  <c r="H32" i="2"/>
  <c r="J32" i="2" s="1"/>
  <c r="K32" i="2" s="1"/>
  <c r="F31" i="3"/>
  <c r="J31" i="3" s="1"/>
  <c r="E32" i="3"/>
  <c r="G36" i="1"/>
  <c r="H35" i="1"/>
  <c r="E36" i="4"/>
  <c r="F35" i="4"/>
  <c r="E32" i="5"/>
  <c r="F31" i="5"/>
  <c r="J31" i="5" s="1"/>
  <c r="G34" i="4"/>
  <c r="H33" i="4"/>
  <c r="J33" i="4" s="1"/>
  <c r="K33" i="4" s="1"/>
  <c r="G35" i="3"/>
  <c r="H34" i="3"/>
  <c r="H32" i="5"/>
  <c r="G33" i="5"/>
  <c r="E36" i="2"/>
  <c r="F35" i="2"/>
  <c r="H36" i="9" l="1"/>
  <c r="G37" i="9"/>
  <c r="F34" i="9"/>
  <c r="J34" i="9" s="1"/>
  <c r="K34" i="9" s="1"/>
  <c r="E35" i="9"/>
  <c r="E37" i="4"/>
  <c r="F36" i="4"/>
  <c r="E33" i="3"/>
  <c r="F32" i="3"/>
  <c r="J32" i="3" s="1"/>
  <c r="K32" i="3" s="1"/>
  <c r="G36" i="3"/>
  <c r="H35" i="3"/>
  <c r="F32" i="5"/>
  <c r="J32" i="5" s="1"/>
  <c r="K32" i="5" s="1"/>
  <c r="E33" i="5"/>
  <c r="G34" i="2"/>
  <c r="H33" i="2"/>
  <c r="J33" i="2" s="1"/>
  <c r="K33" i="2" s="1"/>
  <c r="H33" i="5"/>
  <c r="G34" i="5"/>
  <c r="G37" i="1"/>
  <c r="H36" i="1"/>
  <c r="G35" i="4"/>
  <c r="H34" i="4"/>
  <c r="J34" i="4" s="1"/>
  <c r="K34" i="4" s="1"/>
  <c r="E35" i="1"/>
  <c r="F34" i="1"/>
  <c r="J34" i="1" s="1"/>
  <c r="K34" i="1" s="1"/>
  <c r="E37" i="2"/>
  <c r="F36" i="2"/>
  <c r="F35" i="9" l="1"/>
  <c r="J35" i="9" s="1"/>
  <c r="K35" i="9" s="1"/>
  <c r="E36" i="9"/>
  <c r="H37" i="9"/>
  <c r="G38" i="9"/>
  <c r="F33" i="3"/>
  <c r="J33" i="3" s="1"/>
  <c r="K33" i="3" s="1"/>
  <c r="E34" i="3"/>
  <c r="G36" i="4"/>
  <c r="H35" i="4"/>
  <c r="J35" i="4" s="1"/>
  <c r="K35" i="4" s="1"/>
  <c r="H34" i="5"/>
  <c r="G35" i="5"/>
  <c r="G35" i="2"/>
  <c r="H34" i="2"/>
  <c r="J34" i="2" s="1"/>
  <c r="K34" i="2" s="1"/>
  <c r="G37" i="3"/>
  <c r="H36" i="3"/>
  <c r="G38" i="1"/>
  <c r="H37" i="1"/>
  <c r="E36" i="1"/>
  <c r="F35" i="1"/>
  <c r="J35" i="1" s="1"/>
  <c r="K35" i="1" s="1"/>
  <c r="J33" i="5"/>
  <c r="K33" i="5" s="1"/>
  <c r="F33" i="5"/>
  <c r="E34" i="5"/>
  <c r="E38" i="4"/>
  <c r="F37" i="4"/>
  <c r="E38" i="2"/>
  <c r="F37" i="2"/>
  <c r="H38" i="9" l="1"/>
  <c r="G39" i="9"/>
  <c r="F36" i="9"/>
  <c r="J36" i="9" s="1"/>
  <c r="K36" i="9" s="1"/>
  <c r="E37" i="9"/>
  <c r="I37" i="9"/>
  <c r="K37" i="9" s="1"/>
  <c r="L37" i="9" s="1"/>
  <c r="M37" i="9" s="1"/>
  <c r="G39" i="1"/>
  <c r="H38" i="1"/>
  <c r="E39" i="4"/>
  <c r="F38" i="4"/>
  <c r="E37" i="1"/>
  <c r="F36" i="1"/>
  <c r="J36" i="1" s="1"/>
  <c r="K36" i="1" s="1"/>
  <c r="I37" i="1"/>
  <c r="K37" i="1" s="1"/>
  <c r="L37" i="1" s="1"/>
  <c r="M37" i="1" s="1"/>
  <c r="G36" i="2"/>
  <c r="H35" i="2"/>
  <c r="J35" i="2" s="1"/>
  <c r="K35" i="2" s="1"/>
  <c r="G37" i="4"/>
  <c r="H36" i="4"/>
  <c r="J36" i="4" s="1"/>
  <c r="K36" i="4" s="1"/>
  <c r="I37" i="4"/>
  <c r="E35" i="5"/>
  <c r="F34" i="5"/>
  <c r="J34" i="5" s="1"/>
  <c r="K34" i="5" s="1"/>
  <c r="H35" i="5"/>
  <c r="G36" i="5"/>
  <c r="E35" i="3"/>
  <c r="F34" i="3"/>
  <c r="J34" i="3" s="1"/>
  <c r="K34" i="3" s="1"/>
  <c r="G38" i="3"/>
  <c r="H37" i="3"/>
  <c r="E39" i="2"/>
  <c r="F38" i="2"/>
  <c r="E38" i="9" l="1"/>
  <c r="F37" i="9"/>
  <c r="J37" i="9" s="1"/>
  <c r="G40" i="9"/>
  <c r="H39" i="9"/>
  <c r="E40" i="4"/>
  <c r="F39" i="4"/>
  <c r="E36" i="5"/>
  <c r="F35" i="5"/>
  <c r="G38" i="4"/>
  <c r="H37" i="4"/>
  <c r="J37" i="4" s="1"/>
  <c r="G39" i="3"/>
  <c r="H38" i="3"/>
  <c r="G37" i="5"/>
  <c r="H36" i="5"/>
  <c r="F35" i="3"/>
  <c r="J35" i="3" s="1"/>
  <c r="K35" i="3" s="1"/>
  <c r="E36" i="3"/>
  <c r="E38" i="1"/>
  <c r="F37" i="1"/>
  <c r="J37" i="1" s="1"/>
  <c r="G40" i="1"/>
  <c r="H39" i="1"/>
  <c r="J35" i="5"/>
  <c r="K35" i="5" s="1"/>
  <c r="K37" i="4"/>
  <c r="L37" i="4" s="1"/>
  <c r="G37" i="2"/>
  <c r="H36" i="2"/>
  <c r="J36" i="2" s="1"/>
  <c r="K36" i="2" s="1"/>
  <c r="I37" i="2"/>
  <c r="K37" i="2" s="1"/>
  <c r="L37" i="2" s="1"/>
  <c r="M37" i="2" s="1"/>
  <c r="E40" i="2"/>
  <c r="F39" i="2"/>
  <c r="G41" i="9" l="1"/>
  <c r="H40" i="9"/>
  <c r="E39" i="9"/>
  <c r="F38" i="9"/>
  <c r="J38" i="9" s="1"/>
  <c r="K38" i="9" s="1"/>
  <c r="G38" i="2"/>
  <c r="H37" i="2"/>
  <c r="J37" i="2" s="1"/>
  <c r="G41" i="1"/>
  <c r="H40" i="1"/>
  <c r="G40" i="3"/>
  <c r="H39" i="3"/>
  <c r="F36" i="5"/>
  <c r="J36" i="5" s="1"/>
  <c r="K36" i="5" s="1"/>
  <c r="E37" i="5"/>
  <c r="I37" i="5"/>
  <c r="K37" i="5" s="1"/>
  <c r="L37" i="5" s="1"/>
  <c r="M37" i="5" s="1"/>
  <c r="M37" i="4"/>
  <c r="E39" i="1"/>
  <c r="F38" i="1"/>
  <c r="J38" i="1" s="1"/>
  <c r="K38" i="1" s="1"/>
  <c r="H37" i="5"/>
  <c r="G38" i="5"/>
  <c r="G39" i="4"/>
  <c r="H38" i="4"/>
  <c r="J38" i="4" s="1"/>
  <c r="K38" i="4" s="1"/>
  <c r="I37" i="3"/>
  <c r="K37" i="3" s="1"/>
  <c r="L37" i="3" s="1"/>
  <c r="M37" i="3" s="1"/>
  <c r="E37" i="3"/>
  <c r="F36" i="3"/>
  <c r="J36" i="3" s="1"/>
  <c r="K36" i="3" s="1"/>
  <c r="E41" i="4"/>
  <c r="F40" i="4"/>
  <c r="E41" i="2"/>
  <c r="F40" i="2"/>
  <c r="F39" i="9" l="1"/>
  <c r="J39" i="9" s="1"/>
  <c r="K39" i="9" s="1"/>
  <c r="E40" i="9"/>
  <c r="H41" i="9"/>
  <c r="G42" i="9"/>
  <c r="F37" i="5"/>
  <c r="E38" i="5"/>
  <c r="G40" i="4"/>
  <c r="H39" i="4"/>
  <c r="J39" i="4" s="1"/>
  <c r="K39" i="4" s="1"/>
  <c r="H38" i="5"/>
  <c r="G39" i="5"/>
  <c r="J37" i="5"/>
  <c r="G42" i="1"/>
  <c r="H41" i="1"/>
  <c r="E40" i="1"/>
  <c r="F39" i="1"/>
  <c r="J39" i="1" s="1"/>
  <c r="K39" i="1" s="1"/>
  <c r="E42" i="4"/>
  <c r="F41" i="4"/>
  <c r="F37" i="3"/>
  <c r="J37" i="3" s="1"/>
  <c r="E38" i="3"/>
  <c r="H40" i="3"/>
  <c r="G41" i="3"/>
  <c r="G39" i="2"/>
  <c r="H38" i="2"/>
  <c r="J38" i="2" s="1"/>
  <c r="K38" i="2" s="1"/>
  <c r="E42" i="2"/>
  <c r="F41" i="2"/>
  <c r="H42" i="9" l="1"/>
  <c r="G43" i="9"/>
  <c r="F40" i="9"/>
  <c r="J40" i="9" s="1"/>
  <c r="K40" i="9" s="1"/>
  <c r="E41" i="9"/>
  <c r="G42" i="3"/>
  <c r="H41" i="3"/>
  <c r="E43" i="4"/>
  <c r="F42" i="4"/>
  <c r="G43" i="1"/>
  <c r="H42" i="1"/>
  <c r="G40" i="5"/>
  <c r="H39" i="5"/>
  <c r="E39" i="3"/>
  <c r="F38" i="3"/>
  <c r="J38" i="3" s="1"/>
  <c r="K38" i="3" s="1"/>
  <c r="E39" i="5"/>
  <c r="F38" i="5"/>
  <c r="J38" i="5" s="1"/>
  <c r="K38" i="5" s="1"/>
  <c r="E41" i="1"/>
  <c r="F40" i="1"/>
  <c r="J40" i="1" s="1"/>
  <c r="K40" i="1" s="1"/>
  <c r="G40" i="2"/>
  <c r="H39" i="2"/>
  <c r="J39" i="2" s="1"/>
  <c r="K39" i="2" s="1"/>
  <c r="G41" i="4"/>
  <c r="H40" i="4"/>
  <c r="J40" i="4" s="1"/>
  <c r="K40" i="4" s="1"/>
  <c r="E43" i="2"/>
  <c r="F42" i="2"/>
  <c r="E42" i="9" l="1"/>
  <c r="F41" i="9"/>
  <c r="J41" i="9" s="1"/>
  <c r="K41" i="9" s="1"/>
  <c r="H43" i="9"/>
  <c r="G44" i="9"/>
  <c r="G42" i="4"/>
  <c r="H41" i="4"/>
  <c r="J41" i="4" s="1"/>
  <c r="K41" i="4" s="1"/>
  <c r="G41" i="2"/>
  <c r="H40" i="2"/>
  <c r="J40" i="2" s="1"/>
  <c r="K40" i="2" s="1"/>
  <c r="F39" i="3"/>
  <c r="J39" i="3" s="1"/>
  <c r="K39" i="3" s="1"/>
  <c r="E40" i="3"/>
  <c r="G44" i="1"/>
  <c r="H43" i="1"/>
  <c r="F39" i="5"/>
  <c r="E40" i="5"/>
  <c r="J39" i="5"/>
  <c r="K39" i="5" s="1"/>
  <c r="H40" i="5"/>
  <c r="G41" i="5"/>
  <c r="E44" i="4"/>
  <c r="F43" i="4"/>
  <c r="F41" i="1"/>
  <c r="J41" i="1" s="1"/>
  <c r="K41" i="1" s="1"/>
  <c r="E42" i="1"/>
  <c r="G43" i="3"/>
  <c r="H42" i="3"/>
  <c r="E44" i="2"/>
  <c r="F43" i="2"/>
  <c r="G45" i="9" l="1"/>
  <c r="H44" i="9"/>
  <c r="E43" i="9"/>
  <c r="F42" i="9"/>
  <c r="J42" i="9" s="1"/>
  <c r="K42" i="9" s="1"/>
  <c r="G44" i="3"/>
  <c r="H43" i="3"/>
  <c r="F40" i="5"/>
  <c r="J40" i="5" s="1"/>
  <c r="K40" i="5" s="1"/>
  <c r="E41" i="5"/>
  <c r="G45" i="1"/>
  <c r="H44" i="1"/>
  <c r="G42" i="2"/>
  <c r="H41" i="2"/>
  <c r="J41" i="2" s="1"/>
  <c r="K41" i="2" s="1"/>
  <c r="F42" i="1"/>
  <c r="J42" i="1" s="1"/>
  <c r="K42" i="1" s="1"/>
  <c r="E43" i="1"/>
  <c r="E45" i="4"/>
  <c r="F44" i="4"/>
  <c r="F40" i="3"/>
  <c r="J40" i="3" s="1"/>
  <c r="K40" i="3" s="1"/>
  <c r="E41" i="3"/>
  <c r="G42" i="5"/>
  <c r="H41" i="5"/>
  <c r="G43" i="4"/>
  <c r="H42" i="4"/>
  <c r="J42" i="4" s="1"/>
  <c r="K42" i="4" s="1"/>
  <c r="E45" i="2"/>
  <c r="F44" i="2"/>
  <c r="F43" i="9" l="1"/>
  <c r="J43" i="9" s="1"/>
  <c r="K43" i="9" s="1"/>
  <c r="E44" i="9"/>
  <c r="I44" i="9"/>
  <c r="K44" i="9" s="1"/>
  <c r="L44" i="9" s="1"/>
  <c r="M44" i="9" s="1"/>
  <c r="G46" i="9"/>
  <c r="H45" i="9"/>
  <c r="F41" i="5"/>
  <c r="J41" i="5" s="1"/>
  <c r="K41" i="5" s="1"/>
  <c r="E42" i="5"/>
  <c r="H44" i="3"/>
  <c r="G45" i="3"/>
  <c r="G46" i="1"/>
  <c r="H45" i="1"/>
  <c r="G44" i="4"/>
  <c r="H43" i="4"/>
  <c r="J43" i="4" s="1"/>
  <c r="K43" i="4" s="1"/>
  <c r="I44" i="4"/>
  <c r="K44" i="4" s="1"/>
  <c r="L44" i="4" s="1"/>
  <c r="M44" i="4" s="1"/>
  <c r="G43" i="5"/>
  <c r="H42" i="5"/>
  <c r="E46" i="4"/>
  <c r="F45" i="4"/>
  <c r="G43" i="2"/>
  <c r="H42" i="2"/>
  <c r="J42" i="2" s="1"/>
  <c r="K42" i="2" s="1"/>
  <c r="E42" i="3"/>
  <c r="F41" i="3"/>
  <c r="J41" i="3" s="1"/>
  <c r="K41" i="3" s="1"/>
  <c r="F43" i="1"/>
  <c r="J43" i="1" s="1"/>
  <c r="K43" i="1" s="1"/>
  <c r="I44" i="1"/>
  <c r="K44" i="1" s="1"/>
  <c r="L44" i="1" s="1"/>
  <c r="M44" i="1" s="1"/>
  <c r="E44" i="1"/>
  <c r="E46" i="2"/>
  <c r="F45" i="2"/>
  <c r="H46" i="9" l="1"/>
  <c r="G47" i="9"/>
  <c r="F44" i="9"/>
  <c r="J44" i="9" s="1"/>
  <c r="E45" i="9"/>
  <c r="G44" i="2"/>
  <c r="H43" i="2"/>
  <c r="J43" i="2" s="1"/>
  <c r="K43" i="2" s="1"/>
  <c r="I44" i="2"/>
  <c r="K44" i="2" s="1"/>
  <c r="L44" i="2" s="1"/>
  <c r="M44" i="2" s="1"/>
  <c r="G45" i="4"/>
  <c r="H44" i="4"/>
  <c r="J44" i="4" s="1"/>
  <c r="E43" i="5"/>
  <c r="F42" i="5"/>
  <c r="J42" i="5" s="1"/>
  <c r="K42" i="5" s="1"/>
  <c r="H43" i="5"/>
  <c r="G44" i="5"/>
  <c r="E45" i="1"/>
  <c r="F44" i="1"/>
  <c r="J44" i="1" s="1"/>
  <c r="F42" i="3"/>
  <c r="J42" i="3" s="1"/>
  <c r="K42" i="3" s="1"/>
  <c r="E43" i="3"/>
  <c r="E47" i="4"/>
  <c r="F46" i="4"/>
  <c r="G47" i="1"/>
  <c r="H46" i="1"/>
  <c r="G46" i="3"/>
  <c r="H45" i="3"/>
  <c r="E47" i="2"/>
  <c r="F46" i="2"/>
  <c r="F45" i="9" l="1"/>
  <c r="J45" i="9" s="1"/>
  <c r="K45" i="9" s="1"/>
  <c r="E46" i="9"/>
  <c r="H47" i="9"/>
  <c r="G48" i="9"/>
  <c r="G46" i="4"/>
  <c r="H45" i="4"/>
  <c r="J45" i="4" s="1"/>
  <c r="K45" i="4" s="1"/>
  <c r="G47" i="3"/>
  <c r="H46" i="3"/>
  <c r="E46" i="1"/>
  <c r="F45" i="1"/>
  <c r="J45" i="1" s="1"/>
  <c r="K45" i="1" s="1"/>
  <c r="F43" i="3"/>
  <c r="J43" i="3" s="1"/>
  <c r="K43" i="3" s="1"/>
  <c r="I44" i="3"/>
  <c r="K44" i="3" s="1"/>
  <c r="L44" i="3" s="1"/>
  <c r="M44" i="3" s="1"/>
  <c r="E44" i="3"/>
  <c r="H44" i="5"/>
  <c r="G45" i="5"/>
  <c r="F43" i="5"/>
  <c r="J43" i="5" s="1"/>
  <c r="K43" i="5" s="1"/>
  <c r="E44" i="5"/>
  <c r="I44" i="5"/>
  <c r="K44" i="5" s="1"/>
  <c r="L44" i="5" s="1"/>
  <c r="M44" i="5" s="1"/>
  <c r="E48" i="4"/>
  <c r="F47" i="4"/>
  <c r="G48" i="1"/>
  <c r="H47" i="1"/>
  <c r="G45" i="2"/>
  <c r="H44" i="2"/>
  <c r="J44" i="2" s="1"/>
  <c r="E48" i="2"/>
  <c r="F47" i="2"/>
  <c r="G49" i="9" l="1"/>
  <c r="H48" i="9"/>
  <c r="E47" i="9"/>
  <c r="F46" i="9"/>
  <c r="J46" i="9" s="1"/>
  <c r="K46" i="9" s="1"/>
  <c r="G49" i="1"/>
  <c r="H48" i="1"/>
  <c r="E45" i="5"/>
  <c r="F44" i="5"/>
  <c r="J44" i="5" s="1"/>
  <c r="E45" i="3"/>
  <c r="F44" i="3"/>
  <c r="J44" i="3" s="1"/>
  <c r="F46" i="1"/>
  <c r="J46" i="1" s="1"/>
  <c r="K46" i="1" s="1"/>
  <c r="E47" i="1"/>
  <c r="G46" i="2"/>
  <c r="H45" i="2"/>
  <c r="J45" i="2" s="1"/>
  <c r="K45" i="2" s="1"/>
  <c r="E49" i="4"/>
  <c r="F48" i="4"/>
  <c r="G46" i="5"/>
  <c r="H45" i="5"/>
  <c r="G48" i="3"/>
  <c r="H47" i="3"/>
  <c r="G47" i="4"/>
  <c r="H46" i="4"/>
  <c r="J46" i="4" s="1"/>
  <c r="K46" i="4" s="1"/>
  <c r="E49" i="2"/>
  <c r="F48" i="2"/>
  <c r="E48" i="9" l="1"/>
  <c r="F47" i="9"/>
  <c r="J47" i="9" s="1"/>
  <c r="K47" i="9" s="1"/>
  <c r="G50" i="9"/>
  <c r="H49" i="9"/>
  <c r="F45" i="5"/>
  <c r="J45" i="5" s="1"/>
  <c r="K45" i="5" s="1"/>
  <c r="E46" i="5"/>
  <c r="G48" i="4"/>
  <c r="H47" i="4"/>
  <c r="J47" i="4" s="1"/>
  <c r="K47" i="4" s="1"/>
  <c r="G47" i="5"/>
  <c r="H46" i="5"/>
  <c r="G47" i="2"/>
  <c r="H46" i="2"/>
  <c r="J46" i="2" s="1"/>
  <c r="K46" i="2" s="1"/>
  <c r="E46" i="3"/>
  <c r="F45" i="3"/>
  <c r="J45" i="3" s="1"/>
  <c r="K45" i="3" s="1"/>
  <c r="G50" i="1"/>
  <c r="H49" i="1"/>
  <c r="G49" i="3"/>
  <c r="H48" i="3"/>
  <c r="E50" i="4"/>
  <c r="F49" i="4"/>
  <c r="E48" i="1"/>
  <c r="F47" i="1"/>
  <c r="J47" i="1" s="1"/>
  <c r="K47" i="1" s="1"/>
  <c r="E50" i="2"/>
  <c r="F49" i="2"/>
  <c r="F48" i="9" l="1"/>
  <c r="J48" i="9" s="1"/>
  <c r="K48" i="9" s="1"/>
  <c r="E49" i="9"/>
  <c r="H50" i="9"/>
  <c r="G51" i="9"/>
  <c r="G48" i="2"/>
  <c r="H47" i="2"/>
  <c r="J47" i="2" s="1"/>
  <c r="K47" i="2" s="1"/>
  <c r="G49" i="4"/>
  <c r="H48" i="4"/>
  <c r="J48" i="4" s="1"/>
  <c r="K48" i="4" s="1"/>
  <c r="E49" i="1"/>
  <c r="F48" i="1"/>
  <c r="J48" i="1" s="1"/>
  <c r="K48" i="1" s="1"/>
  <c r="G50" i="3"/>
  <c r="H49" i="3"/>
  <c r="F46" i="3"/>
  <c r="J46" i="3" s="1"/>
  <c r="K46" i="3" s="1"/>
  <c r="E47" i="3"/>
  <c r="E47" i="5"/>
  <c r="F46" i="5"/>
  <c r="J46" i="5" s="1"/>
  <c r="K46" i="5" s="1"/>
  <c r="H47" i="5"/>
  <c r="G48" i="5"/>
  <c r="E51" i="4"/>
  <c r="F50" i="4"/>
  <c r="G51" i="1"/>
  <c r="H50" i="1"/>
  <c r="E51" i="2"/>
  <c r="F50" i="2"/>
  <c r="H51" i="9" l="1"/>
  <c r="G52" i="9"/>
  <c r="F49" i="9"/>
  <c r="J49" i="9" s="1"/>
  <c r="K49" i="9" s="1"/>
  <c r="E50" i="9"/>
  <c r="G52" i="1"/>
  <c r="H51" i="1"/>
  <c r="H48" i="5"/>
  <c r="G49" i="5"/>
  <c r="E50" i="1"/>
  <c r="F49" i="1"/>
  <c r="J49" i="1" s="1"/>
  <c r="K49" i="1" s="1"/>
  <c r="G49" i="2"/>
  <c r="H48" i="2"/>
  <c r="J48" i="2" s="1"/>
  <c r="K48" i="2" s="1"/>
  <c r="E48" i="5"/>
  <c r="F47" i="5"/>
  <c r="J47" i="5"/>
  <c r="K47" i="5" s="1"/>
  <c r="H50" i="3"/>
  <c r="G51" i="3"/>
  <c r="G50" i="4"/>
  <c r="H49" i="4"/>
  <c r="J49" i="4" s="1"/>
  <c r="K49" i="4" s="1"/>
  <c r="E52" i="4"/>
  <c r="F51" i="4"/>
  <c r="F47" i="3"/>
  <c r="J47" i="3" s="1"/>
  <c r="K47" i="3" s="1"/>
  <c r="E48" i="3"/>
  <c r="E52" i="2"/>
  <c r="F51" i="2"/>
  <c r="F50" i="9" l="1"/>
  <c r="J50" i="9" s="1"/>
  <c r="K50" i="9" s="1"/>
  <c r="E51" i="9"/>
  <c r="I51" i="9"/>
  <c r="K51" i="9" s="1"/>
  <c r="L51" i="9" s="1"/>
  <c r="M51" i="9" s="1"/>
  <c r="H52" i="9"/>
  <c r="G53" i="9"/>
  <c r="G52" i="3"/>
  <c r="H51" i="3"/>
  <c r="G50" i="5"/>
  <c r="H49" i="5"/>
  <c r="E53" i="4"/>
  <c r="F52" i="4"/>
  <c r="G50" i="2"/>
  <c r="H49" i="2"/>
  <c r="J49" i="2" s="1"/>
  <c r="K49" i="2" s="1"/>
  <c r="E49" i="3"/>
  <c r="F48" i="3"/>
  <c r="J48" i="3" s="1"/>
  <c r="K48" i="3" s="1"/>
  <c r="G51" i="4"/>
  <c r="H50" i="4"/>
  <c r="J50" i="4" s="1"/>
  <c r="K50" i="4" s="1"/>
  <c r="I51" i="4"/>
  <c r="K51" i="4" s="1"/>
  <c r="L51" i="4" s="1"/>
  <c r="M51" i="4" s="1"/>
  <c r="E49" i="5"/>
  <c r="F48" i="5"/>
  <c r="J48" i="5" s="1"/>
  <c r="K48" i="5" s="1"/>
  <c r="I51" i="1"/>
  <c r="K51" i="1" s="1"/>
  <c r="L51" i="1" s="1"/>
  <c r="M51" i="1" s="1"/>
  <c r="E51" i="1"/>
  <c r="F50" i="1"/>
  <c r="J50" i="1" s="1"/>
  <c r="K50" i="1" s="1"/>
  <c r="G53" i="1"/>
  <c r="H52" i="1"/>
  <c r="E53" i="2"/>
  <c r="F52" i="2"/>
  <c r="G54" i="9" l="1"/>
  <c r="H53" i="9"/>
  <c r="E52" i="9"/>
  <c r="F51" i="9"/>
  <c r="J51" i="9" s="1"/>
  <c r="E52" i="1"/>
  <c r="F51" i="1"/>
  <c r="J51" i="1" s="1"/>
  <c r="G51" i="2"/>
  <c r="H50" i="2"/>
  <c r="J50" i="2" s="1"/>
  <c r="K50" i="2" s="1"/>
  <c r="I51" i="2"/>
  <c r="K51" i="2" s="1"/>
  <c r="L51" i="2" s="1"/>
  <c r="M51" i="2" s="1"/>
  <c r="G51" i="5"/>
  <c r="H50" i="5"/>
  <c r="F49" i="3"/>
  <c r="J49" i="3" s="1"/>
  <c r="K49" i="3" s="1"/>
  <c r="E50" i="3"/>
  <c r="G54" i="1"/>
  <c r="H53" i="1"/>
  <c r="G52" i="4"/>
  <c r="H51" i="4"/>
  <c r="J51" i="4" s="1"/>
  <c r="E54" i="4"/>
  <c r="F53" i="4"/>
  <c r="G53" i="3"/>
  <c r="H52" i="3"/>
  <c r="F49" i="5"/>
  <c r="E50" i="5"/>
  <c r="J49" i="5"/>
  <c r="K49" i="5" s="1"/>
  <c r="E54" i="2"/>
  <c r="F53" i="2"/>
  <c r="G55" i="9" l="1"/>
  <c r="H54" i="9"/>
  <c r="E53" i="9"/>
  <c r="F52" i="9"/>
  <c r="J52" i="9" s="1"/>
  <c r="K52" i="9" s="1"/>
  <c r="F50" i="5"/>
  <c r="E51" i="5"/>
  <c r="I51" i="5"/>
  <c r="K51" i="5" s="1"/>
  <c r="L51" i="5" s="1"/>
  <c r="M51" i="5" s="1"/>
  <c r="G54" i="3"/>
  <c r="H53" i="3"/>
  <c r="G53" i="4"/>
  <c r="H52" i="4"/>
  <c r="J52" i="4" s="1"/>
  <c r="K52" i="4" s="1"/>
  <c r="J50" i="5"/>
  <c r="K50" i="5" s="1"/>
  <c r="G52" i="2"/>
  <c r="H51" i="2"/>
  <c r="J51" i="2" s="1"/>
  <c r="E55" i="4"/>
  <c r="F54" i="4"/>
  <c r="G55" i="1"/>
  <c r="H54" i="1"/>
  <c r="G52" i="5"/>
  <c r="H51" i="5"/>
  <c r="E51" i="3"/>
  <c r="F50" i="3"/>
  <c r="J50" i="3" s="1"/>
  <c r="K50" i="3" s="1"/>
  <c r="I51" i="3"/>
  <c r="K51" i="3" s="1"/>
  <c r="L51" i="3" s="1"/>
  <c r="M51" i="3" s="1"/>
  <c r="E53" i="1"/>
  <c r="F52" i="1"/>
  <c r="J52" i="1" s="1"/>
  <c r="K52" i="1" s="1"/>
  <c r="E55" i="2"/>
  <c r="F54" i="2"/>
  <c r="F53" i="9" l="1"/>
  <c r="J53" i="9" s="1"/>
  <c r="K53" i="9" s="1"/>
  <c r="E54" i="9"/>
  <c r="H55" i="9"/>
  <c r="G56" i="9"/>
  <c r="G53" i="5"/>
  <c r="H52" i="5"/>
  <c r="E52" i="3"/>
  <c r="F51" i="3"/>
  <c r="J51" i="3" s="1"/>
  <c r="G56" i="1"/>
  <c r="H55" i="1"/>
  <c r="G54" i="4"/>
  <c r="H53" i="4"/>
  <c r="J53" i="4" s="1"/>
  <c r="K53" i="4" s="1"/>
  <c r="E52" i="5"/>
  <c r="F51" i="5"/>
  <c r="E56" i="4"/>
  <c r="F55" i="4"/>
  <c r="G55" i="3"/>
  <c r="H54" i="3"/>
  <c r="E54" i="1"/>
  <c r="F53" i="1"/>
  <c r="J53" i="1" s="1"/>
  <c r="K53" i="1" s="1"/>
  <c r="J51" i="5"/>
  <c r="G53" i="2"/>
  <c r="H52" i="2"/>
  <c r="J52" i="2" s="1"/>
  <c r="K52" i="2" s="1"/>
  <c r="E56" i="2"/>
  <c r="F55" i="2"/>
  <c r="H56" i="9" l="1"/>
  <c r="G57" i="9"/>
  <c r="F54" i="9"/>
  <c r="J54" i="9" s="1"/>
  <c r="K54" i="9" s="1"/>
  <c r="E55" i="9"/>
  <c r="E55" i="1"/>
  <c r="F54" i="1"/>
  <c r="J54" i="1" s="1"/>
  <c r="K54" i="1" s="1"/>
  <c r="F52" i="3"/>
  <c r="J52" i="3" s="1"/>
  <c r="K52" i="3" s="1"/>
  <c r="E53" i="3"/>
  <c r="G54" i="2"/>
  <c r="H53" i="2"/>
  <c r="J53" i="2" s="1"/>
  <c r="K53" i="2" s="1"/>
  <c r="G55" i="4"/>
  <c r="H54" i="4"/>
  <c r="J54" i="4" s="1"/>
  <c r="K54" i="4" s="1"/>
  <c r="H55" i="3"/>
  <c r="G56" i="3"/>
  <c r="E53" i="5"/>
  <c r="F52" i="5"/>
  <c r="J52" i="5" s="1"/>
  <c r="K52" i="5" s="1"/>
  <c r="G57" i="1"/>
  <c r="H56" i="1"/>
  <c r="E57" i="4"/>
  <c r="F56" i="4"/>
  <c r="G54" i="5"/>
  <c r="H53" i="5"/>
  <c r="E57" i="2"/>
  <c r="F56" i="2"/>
  <c r="E56" i="9" l="1"/>
  <c r="F55" i="9"/>
  <c r="J55" i="9" s="1"/>
  <c r="K55" i="9" s="1"/>
  <c r="G58" i="9"/>
  <c r="H57" i="9"/>
  <c r="E58" i="4"/>
  <c r="F57" i="4"/>
  <c r="F53" i="3"/>
  <c r="J53" i="3" s="1"/>
  <c r="K53" i="3" s="1"/>
  <c r="E54" i="3"/>
  <c r="G55" i="5"/>
  <c r="H54" i="5"/>
  <c r="G56" i="4"/>
  <c r="H55" i="4"/>
  <c r="J55" i="4" s="1"/>
  <c r="K55" i="4" s="1"/>
  <c r="H56" i="3"/>
  <c r="G57" i="3"/>
  <c r="E54" i="5"/>
  <c r="F53" i="5"/>
  <c r="J53" i="5" s="1"/>
  <c r="K53" i="5" s="1"/>
  <c r="G58" i="1"/>
  <c r="H57" i="1"/>
  <c r="G55" i="2"/>
  <c r="H54" i="2"/>
  <c r="J54" i="2" s="1"/>
  <c r="K54" i="2" s="1"/>
  <c r="E56" i="1"/>
  <c r="F55" i="1"/>
  <c r="J55" i="1" s="1"/>
  <c r="K55" i="1" s="1"/>
  <c r="E58" i="2"/>
  <c r="F57" i="2"/>
  <c r="G59" i="9" l="1"/>
  <c r="H58" i="9"/>
  <c r="E57" i="9"/>
  <c r="F56" i="9"/>
  <c r="J56" i="9" s="1"/>
  <c r="K56" i="9" s="1"/>
  <c r="E57" i="1"/>
  <c r="F56" i="1"/>
  <c r="J56" i="1" s="1"/>
  <c r="K56" i="1" s="1"/>
  <c r="G59" i="1"/>
  <c r="H58" i="1"/>
  <c r="G58" i="3"/>
  <c r="H57" i="3"/>
  <c r="H55" i="5"/>
  <c r="G56" i="5"/>
  <c r="G56" i="2"/>
  <c r="H55" i="2"/>
  <c r="J55" i="2" s="1"/>
  <c r="K55" i="2" s="1"/>
  <c r="E55" i="3"/>
  <c r="F54" i="3"/>
  <c r="J54" i="3" s="1"/>
  <c r="K54" i="3" s="1"/>
  <c r="E59" i="4"/>
  <c r="F58" i="4"/>
  <c r="F54" i="5"/>
  <c r="J54" i="5" s="1"/>
  <c r="K54" i="5" s="1"/>
  <c r="E55" i="5"/>
  <c r="G57" i="4"/>
  <c r="H56" i="4"/>
  <c r="J56" i="4" s="1"/>
  <c r="K56" i="4" s="1"/>
  <c r="E59" i="2"/>
  <c r="F58" i="2"/>
  <c r="F57" i="9" l="1"/>
  <c r="J57" i="9" s="1"/>
  <c r="K57" i="9" s="1"/>
  <c r="E58" i="9"/>
  <c r="I58" i="9"/>
  <c r="K58" i="9" s="1"/>
  <c r="L58" i="9" s="1"/>
  <c r="M58" i="9" s="1"/>
  <c r="H59" i="9"/>
  <c r="G60" i="9"/>
  <c r="G58" i="4"/>
  <c r="H57" i="4"/>
  <c r="J57" i="4" s="1"/>
  <c r="K57" i="4" s="1"/>
  <c r="I58" i="4"/>
  <c r="K58" i="4" s="1"/>
  <c r="L58" i="4" s="1"/>
  <c r="M58" i="4" s="1"/>
  <c r="F55" i="5"/>
  <c r="J55" i="5" s="1"/>
  <c r="K55" i="5" s="1"/>
  <c r="E56" i="5"/>
  <c r="E60" i="4"/>
  <c r="F59" i="4"/>
  <c r="G57" i="2"/>
  <c r="H56" i="2"/>
  <c r="J56" i="2" s="1"/>
  <c r="K56" i="2" s="1"/>
  <c r="G60" i="1"/>
  <c r="H59" i="1"/>
  <c r="F55" i="3"/>
  <c r="J55" i="3" s="1"/>
  <c r="K55" i="3" s="1"/>
  <c r="E56" i="3"/>
  <c r="H56" i="5"/>
  <c r="G57" i="5"/>
  <c r="G59" i="3"/>
  <c r="H58" i="3"/>
  <c r="E58" i="1"/>
  <c r="F57" i="1"/>
  <c r="J57" i="1" s="1"/>
  <c r="K57" i="1" s="1"/>
  <c r="I58" i="1"/>
  <c r="K58" i="1" s="1"/>
  <c r="L58" i="1" s="1"/>
  <c r="M58" i="1" s="1"/>
  <c r="E60" i="2"/>
  <c r="F59" i="2"/>
  <c r="F58" i="9" l="1"/>
  <c r="J58" i="9" s="1"/>
  <c r="E59" i="9"/>
  <c r="H60" i="9"/>
  <c r="G61" i="9"/>
  <c r="E57" i="3"/>
  <c r="F56" i="3"/>
  <c r="J56" i="3" s="1"/>
  <c r="K56" i="3" s="1"/>
  <c r="H59" i="3"/>
  <c r="G60" i="3"/>
  <c r="G61" i="1"/>
  <c r="H60" i="1"/>
  <c r="E61" i="4"/>
  <c r="F60" i="4"/>
  <c r="G58" i="5"/>
  <c r="H57" i="5"/>
  <c r="E57" i="5"/>
  <c r="F56" i="5"/>
  <c r="G59" i="4"/>
  <c r="H58" i="4"/>
  <c r="J58" i="4" s="1"/>
  <c r="E59" i="1"/>
  <c r="F58" i="1"/>
  <c r="J58" i="1" s="1"/>
  <c r="J56" i="5"/>
  <c r="K56" i="5" s="1"/>
  <c r="G58" i="2"/>
  <c r="H57" i="2"/>
  <c r="J57" i="2" s="1"/>
  <c r="K57" i="2" s="1"/>
  <c r="I58" i="2"/>
  <c r="K58" i="2" s="1"/>
  <c r="L58" i="2" s="1"/>
  <c r="M58" i="2" s="1"/>
  <c r="E61" i="2"/>
  <c r="F60" i="2"/>
  <c r="G62" i="9" l="1"/>
  <c r="H61" i="9"/>
  <c r="E60" i="9"/>
  <c r="F59" i="9"/>
  <c r="J59" i="9" s="1"/>
  <c r="K59" i="9" s="1"/>
  <c r="E58" i="5"/>
  <c r="F57" i="5"/>
  <c r="I58" i="5"/>
  <c r="K58" i="5" s="1"/>
  <c r="L58" i="5" s="1"/>
  <c r="M58" i="5" s="1"/>
  <c r="E62" i="4"/>
  <c r="F61" i="4"/>
  <c r="J57" i="5"/>
  <c r="K57" i="5" s="1"/>
  <c r="E60" i="1"/>
  <c r="F59" i="1"/>
  <c r="J59" i="1" s="1"/>
  <c r="K59" i="1" s="1"/>
  <c r="G60" i="4"/>
  <c r="H59" i="4"/>
  <c r="J59" i="4" s="1"/>
  <c r="K59" i="4" s="1"/>
  <c r="G59" i="5"/>
  <c r="H58" i="5"/>
  <c r="G62" i="1"/>
  <c r="H61" i="1"/>
  <c r="G59" i="2"/>
  <c r="H58" i="2"/>
  <c r="J58" i="2" s="1"/>
  <c r="G61" i="3"/>
  <c r="H60" i="3"/>
  <c r="E58" i="3"/>
  <c r="F57" i="3"/>
  <c r="J57" i="3" s="1"/>
  <c r="K57" i="3" s="1"/>
  <c r="I58" i="3"/>
  <c r="K58" i="3" s="1"/>
  <c r="L58" i="3" s="1"/>
  <c r="M58" i="3" s="1"/>
  <c r="E62" i="2"/>
  <c r="F61" i="2"/>
  <c r="E61" i="9" l="1"/>
  <c r="F60" i="9"/>
  <c r="J60" i="9" s="1"/>
  <c r="K60" i="9" s="1"/>
  <c r="G63" i="9"/>
  <c r="H62" i="9"/>
  <c r="E59" i="3"/>
  <c r="F58" i="3"/>
  <c r="J58" i="3" s="1"/>
  <c r="G63" i="1"/>
  <c r="H62" i="1"/>
  <c r="G61" i="4"/>
  <c r="H60" i="4"/>
  <c r="J60" i="4" s="1"/>
  <c r="K60" i="4" s="1"/>
  <c r="F58" i="5"/>
  <c r="E59" i="5"/>
  <c r="G60" i="2"/>
  <c r="H59" i="2"/>
  <c r="J59" i="2" s="1"/>
  <c r="K59" i="2" s="1"/>
  <c r="J58" i="5"/>
  <c r="E63" i="4"/>
  <c r="F62" i="4"/>
  <c r="G62" i="3"/>
  <c r="H61" i="3"/>
  <c r="H59" i="5"/>
  <c r="G60" i="5"/>
  <c r="E61" i="1"/>
  <c r="F60" i="1"/>
  <c r="J60" i="1" s="1"/>
  <c r="K60" i="1" s="1"/>
  <c r="E63" i="2"/>
  <c r="F62" i="2"/>
  <c r="H63" i="9" l="1"/>
  <c r="G64" i="9"/>
  <c r="F61" i="9"/>
  <c r="J61" i="9" s="1"/>
  <c r="K61" i="9" s="1"/>
  <c r="E62" i="9"/>
  <c r="E62" i="1"/>
  <c r="F61" i="1"/>
  <c r="J61" i="1" s="1"/>
  <c r="K61" i="1" s="1"/>
  <c r="H62" i="3"/>
  <c r="G63" i="3"/>
  <c r="G64" i="1"/>
  <c r="H63" i="1"/>
  <c r="G61" i="5"/>
  <c r="H60" i="5"/>
  <c r="G61" i="2"/>
  <c r="H60" i="2"/>
  <c r="J60" i="2" s="1"/>
  <c r="K60" i="2" s="1"/>
  <c r="E64" i="4"/>
  <c r="F63" i="4"/>
  <c r="E60" i="5"/>
  <c r="F59" i="5"/>
  <c r="J59" i="5" s="1"/>
  <c r="K59" i="5" s="1"/>
  <c r="G62" i="4"/>
  <c r="H61" i="4"/>
  <c r="J61" i="4" s="1"/>
  <c r="K61" i="4" s="1"/>
  <c r="F59" i="3"/>
  <c r="J59" i="3" s="1"/>
  <c r="K59" i="3" s="1"/>
  <c r="E60" i="3"/>
  <c r="E64" i="2"/>
  <c r="F63" i="2"/>
  <c r="F62" i="9" l="1"/>
  <c r="J62" i="9" s="1"/>
  <c r="K62" i="9" s="1"/>
  <c r="E63" i="9"/>
  <c r="H64" i="9"/>
  <c r="G65" i="9"/>
  <c r="G65" i="1"/>
  <c r="H64" i="1"/>
  <c r="G63" i="4"/>
  <c r="H62" i="4"/>
  <c r="J62" i="4" s="1"/>
  <c r="K62" i="4" s="1"/>
  <c r="E65" i="4"/>
  <c r="F64" i="4"/>
  <c r="G64" i="3"/>
  <c r="H63" i="3"/>
  <c r="F60" i="3"/>
  <c r="J60" i="3" s="1"/>
  <c r="K60" i="3" s="1"/>
  <c r="E61" i="3"/>
  <c r="G62" i="2"/>
  <c r="H61" i="2"/>
  <c r="J61" i="2" s="1"/>
  <c r="K61" i="2" s="1"/>
  <c r="E61" i="5"/>
  <c r="F60" i="5"/>
  <c r="J60" i="5" s="1"/>
  <c r="K60" i="5" s="1"/>
  <c r="H61" i="5"/>
  <c r="G62" i="5"/>
  <c r="F62" i="1"/>
  <c r="J62" i="1" s="1"/>
  <c r="K62" i="1" s="1"/>
  <c r="E63" i="1"/>
  <c r="E65" i="2"/>
  <c r="F64" i="2"/>
  <c r="G66" i="9" l="1"/>
  <c r="H65" i="9"/>
  <c r="E64" i="9"/>
  <c r="F63" i="9"/>
  <c r="J63" i="9" s="1"/>
  <c r="K63" i="9" s="1"/>
  <c r="G63" i="5"/>
  <c r="H62" i="5"/>
  <c r="G64" i="4"/>
  <c r="H63" i="4"/>
  <c r="J63" i="4" s="1"/>
  <c r="K63" i="4" s="1"/>
  <c r="F61" i="5"/>
  <c r="E62" i="5"/>
  <c r="E62" i="3"/>
  <c r="F61" i="3"/>
  <c r="J61" i="3" s="1"/>
  <c r="K61" i="3" s="1"/>
  <c r="G65" i="3"/>
  <c r="H64" i="3"/>
  <c r="J61" i="5"/>
  <c r="K61" i="5" s="1"/>
  <c r="F63" i="1"/>
  <c r="J63" i="1" s="1"/>
  <c r="K63" i="1" s="1"/>
  <c r="E64" i="1"/>
  <c r="G63" i="2"/>
  <c r="H62" i="2"/>
  <c r="J62" i="2" s="1"/>
  <c r="K62" i="2" s="1"/>
  <c r="E66" i="4"/>
  <c r="F65" i="4"/>
  <c r="G66" i="1"/>
  <c r="H65" i="1"/>
  <c r="E66" i="2"/>
  <c r="F65" i="2"/>
  <c r="E65" i="9" l="1"/>
  <c r="F64" i="9"/>
  <c r="J64" i="9" s="1"/>
  <c r="K64" i="9" s="1"/>
  <c r="I65" i="9"/>
  <c r="K65" i="9" s="1"/>
  <c r="L65" i="9" s="1"/>
  <c r="M65" i="9" s="1"/>
  <c r="G67" i="9"/>
  <c r="H66" i="9"/>
  <c r="G65" i="4"/>
  <c r="H64" i="4"/>
  <c r="J64" i="4" s="1"/>
  <c r="K64" i="4" s="1"/>
  <c r="I65" i="4"/>
  <c r="K65" i="4" s="1"/>
  <c r="L65" i="4" s="1"/>
  <c r="M65" i="4" s="1"/>
  <c r="G67" i="1"/>
  <c r="H66" i="1"/>
  <c r="G64" i="2"/>
  <c r="H63" i="2"/>
  <c r="J63" i="2" s="1"/>
  <c r="K63" i="2" s="1"/>
  <c r="E63" i="5"/>
  <c r="F62" i="5"/>
  <c r="J62" i="5"/>
  <c r="K62" i="5" s="1"/>
  <c r="F64" i="1"/>
  <c r="J64" i="1" s="1"/>
  <c r="K64" i="1" s="1"/>
  <c r="E65" i="1"/>
  <c r="I65" i="1"/>
  <c r="K65" i="1" s="1"/>
  <c r="L65" i="1" s="1"/>
  <c r="M65" i="1" s="1"/>
  <c r="H65" i="3"/>
  <c r="G66" i="3"/>
  <c r="H63" i="5"/>
  <c r="G64" i="5"/>
  <c r="E63" i="3"/>
  <c r="F62" i="3"/>
  <c r="J62" i="3" s="1"/>
  <c r="K62" i="3" s="1"/>
  <c r="E67" i="4"/>
  <c r="F66" i="4"/>
  <c r="E67" i="2"/>
  <c r="F66" i="2"/>
  <c r="E66" i="9" l="1"/>
  <c r="F65" i="9"/>
  <c r="J65" i="9" s="1"/>
  <c r="G68" i="9"/>
  <c r="H67" i="9"/>
  <c r="F63" i="5"/>
  <c r="E64" i="5"/>
  <c r="G68" i="1"/>
  <c r="H67" i="1"/>
  <c r="E68" i="4"/>
  <c r="F67" i="4"/>
  <c r="H64" i="5"/>
  <c r="G65" i="5"/>
  <c r="G65" i="2"/>
  <c r="H64" i="2"/>
  <c r="J64" i="2" s="1"/>
  <c r="K64" i="2" s="1"/>
  <c r="I65" i="2"/>
  <c r="K65" i="2" s="1"/>
  <c r="L65" i="2" s="1"/>
  <c r="M65" i="2" s="1"/>
  <c r="J63" i="5"/>
  <c r="K63" i="5" s="1"/>
  <c r="E64" i="3"/>
  <c r="F63" i="3"/>
  <c r="J63" i="3" s="1"/>
  <c r="K63" i="3" s="1"/>
  <c r="G67" i="3"/>
  <c r="H66" i="3"/>
  <c r="E66" i="1"/>
  <c r="F65" i="1"/>
  <c r="J65" i="1" s="1"/>
  <c r="G66" i="4"/>
  <c r="H65" i="4"/>
  <c r="J65" i="4" s="1"/>
  <c r="E68" i="2"/>
  <c r="F67" i="2"/>
  <c r="E67" i="9" l="1"/>
  <c r="F66" i="9"/>
  <c r="J66" i="9" s="1"/>
  <c r="K66" i="9" s="1"/>
  <c r="H68" i="9"/>
  <c r="G69" i="9"/>
  <c r="G66" i="2"/>
  <c r="H65" i="2"/>
  <c r="J65" i="2" s="1"/>
  <c r="G69" i="1"/>
  <c r="H68" i="1"/>
  <c r="F66" i="1"/>
  <c r="J66" i="1" s="1"/>
  <c r="K66" i="1" s="1"/>
  <c r="E67" i="1"/>
  <c r="I65" i="3"/>
  <c r="E65" i="3"/>
  <c r="F64" i="3"/>
  <c r="J64" i="3" s="1"/>
  <c r="K64" i="3" s="1"/>
  <c r="E69" i="4"/>
  <c r="F68" i="4"/>
  <c r="F64" i="5"/>
  <c r="E65" i="5"/>
  <c r="I65" i="5"/>
  <c r="K65" i="5" s="1"/>
  <c r="L65" i="5" s="1"/>
  <c r="M65" i="5" s="1"/>
  <c r="H65" i="5"/>
  <c r="G66" i="5"/>
  <c r="G67" i="4"/>
  <c r="H66" i="4"/>
  <c r="J66" i="4" s="1"/>
  <c r="K66" i="4" s="1"/>
  <c r="H67" i="3"/>
  <c r="G68" i="3"/>
  <c r="J64" i="5"/>
  <c r="K64" i="5" s="1"/>
  <c r="E69" i="2"/>
  <c r="F68" i="2"/>
  <c r="F67" i="9" l="1"/>
  <c r="J67" i="9" s="1"/>
  <c r="K67" i="9" s="1"/>
  <c r="E68" i="9"/>
  <c r="H69" i="9"/>
  <c r="G70" i="9"/>
  <c r="K65" i="3"/>
  <c r="L65" i="3" s="1"/>
  <c r="G67" i="2"/>
  <c r="H66" i="2"/>
  <c r="J66" i="2" s="1"/>
  <c r="K66" i="2" s="1"/>
  <c r="E70" i="4"/>
  <c r="F69" i="4"/>
  <c r="E68" i="1"/>
  <c r="F67" i="1"/>
  <c r="J67" i="1" s="1"/>
  <c r="K67" i="1" s="1"/>
  <c r="G70" i="1"/>
  <c r="H69" i="1"/>
  <c r="G68" i="4"/>
  <c r="H67" i="4"/>
  <c r="J67" i="4" s="1"/>
  <c r="K67" i="4" s="1"/>
  <c r="E66" i="5"/>
  <c r="F65" i="5"/>
  <c r="J65" i="5" s="1"/>
  <c r="G69" i="3"/>
  <c r="H68" i="3"/>
  <c r="G67" i="5"/>
  <c r="H66" i="5"/>
  <c r="E66" i="3"/>
  <c r="F65" i="3"/>
  <c r="J65" i="3" s="1"/>
  <c r="E70" i="2"/>
  <c r="F69" i="2"/>
  <c r="G71" i="9" l="1"/>
  <c r="H70" i="9"/>
  <c r="E69" i="9"/>
  <c r="F68" i="9"/>
  <c r="J68" i="9" s="1"/>
  <c r="K68" i="9" s="1"/>
  <c r="G71" i="1"/>
  <c r="H70" i="1"/>
  <c r="E71" i="4"/>
  <c r="F70" i="4"/>
  <c r="M65" i="3"/>
  <c r="G68" i="5"/>
  <c r="H67" i="5"/>
  <c r="E67" i="3"/>
  <c r="F66" i="3"/>
  <c r="J66" i="3" s="1"/>
  <c r="K66" i="3" s="1"/>
  <c r="H69" i="3"/>
  <c r="G70" i="3"/>
  <c r="G69" i="4"/>
  <c r="H68" i="4"/>
  <c r="J68" i="4" s="1"/>
  <c r="K68" i="4" s="1"/>
  <c r="E67" i="5"/>
  <c r="F66" i="5"/>
  <c r="J66" i="5"/>
  <c r="K66" i="5" s="1"/>
  <c r="E69" i="1"/>
  <c r="F68" i="1"/>
  <c r="J68" i="1" s="1"/>
  <c r="K68" i="1" s="1"/>
  <c r="G68" i="2"/>
  <c r="H67" i="2"/>
  <c r="J67" i="2" s="1"/>
  <c r="K67" i="2" s="1"/>
  <c r="E71" i="2"/>
  <c r="F70" i="2"/>
  <c r="G72" i="9" l="1"/>
  <c r="H71" i="9"/>
  <c r="E70" i="9"/>
  <c r="F69" i="9"/>
  <c r="J69" i="9" s="1"/>
  <c r="K69" i="9" s="1"/>
  <c r="H68" i="5"/>
  <c r="G69" i="5"/>
  <c r="G69" i="2"/>
  <c r="H68" i="2"/>
  <c r="J68" i="2" s="1"/>
  <c r="K68" i="2" s="1"/>
  <c r="G70" i="4"/>
  <c r="H69" i="4"/>
  <c r="J69" i="4" s="1"/>
  <c r="K69" i="4" s="1"/>
  <c r="E68" i="3"/>
  <c r="F67" i="3"/>
  <c r="J67" i="3" s="1"/>
  <c r="K67" i="3" s="1"/>
  <c r="E72" i="4"/>
  <c r="F71" i="4"/>
  <c r="G71" i="3"/>
  <c r="H70" i="3"/>
  <c r="F69" i="1"/>
  <c r="J69" i="1" s="1"/>
  <c r="K69" i="1" s="1"/>
  <c r="E70" i="1"/>
  <c r="F67" i="5"/>
  <c r="E68" i="5"/>
  <c r="J67" i="5"/>
  <c r="K67" i="5" s="1"/>
  <c r="G72" i="1"/>
  <c r="H71" i="1"/>
  <c r="E72" i="2"/>
  <c r="F71" i="2"/>
  <c r="E71" i="9" l="1"/>
  <c r="F70" i="9"/>
  <c r="J70" i="9" s="1"/>
  <c r="K70" i="9" s="1"/>
  <c r="H72" i="9"/>
  <c r="G73" i="9"/>
  <c r="E71" i="1"/>
  <c r="F70" i="1"/>
  <c r="J70" i="1" s="1"/>
  <c r="K70" i="1" s="1"/>
  <c r="H71" i="3"/>
  <c r="G72" i="3"/>
  <c r="F68" i="3"/>
  <c r="J68" i="3" s="1"/>
  <c r="K68" i="3" s="1"/>
  <c r="E69" i="3"/>
  <c r="G70" i="2"/>
  <c r="H69" i="2"/>
  <c r="J69" i="2" s="1"/>
  <c r="K69" i="2" s="1"/>
  <c r="G73" i="1"/>
  <c r="H72" i="1"/>
  <c r="E69" i="5"/>
  <c r="F68" i="5"/>
  <c r="G70" i="5"/>
  <c r="H69" i="5"/>
  <c r="E73" i="4"/>
  <c r="F72" i="4"/>
  <c r="G71" i="4"/>
  <c r="H70" i="4"/>
  <c r="J70" i="4" s="1"/>
  <c r="K70" i="4" s="1"/>
  <c r="J68" i="5"/>
  <c r="K68" i="5" s="1"/>
  <c r="E73" i="2"/>
  <c r="F72" i="2"/>
  <c r="H73" i="9" l="1"/>
  <c r="G74" i="9"/>
  <c r="F71" i="9"/>
  <c r="J71" i="9" s="1"/>
  <c r="K71" i="9" s="1"/>
  <c r="E72" i="9"/>
  <c r="I72" i="9"/>
  <c r="K72" i="9" s="1"/>
  <c r="L72" i="9" s="1"/>
  <c r="M72" i="9" s="1"/>
  <c r="E74" i="4"/>
  <c r="F73" i="4"/>
  <c r="G73" i="3"/>
  <c r="H72" i="3"/>
  <c r="E70" i="5"/>
  <c r="F69" i="5"/>
  <c r="J69" i="5" s="1"/>
  <c r="K69" i="5" s="1"/>
  <c r="G71" i="2"/>
  <c r="H70" i="2"/>
  <c r="J70" i="2" s="1"/>
  <c r="K70" i="2" s="1"/>
  <c r="G72" i="4"/>
  <c r="H71" i="4"/>
  <c r="J71" i="4" s="1"/>
  <c r="K71" i="4" s="1"/>
  <c r="I72" i="4"/>
  <c r="K72" i="4" s="1"/>
  <c r="L72" i="4" s="1"/>
  <c r="M72" i="4" s="1"/>
  <c r="H70" i="5"/>
  <c r="G71" i="5"/>
  <c r="E70" i="3"/>
  <c r="F69" i="3"/>
  <c r="J69" i="3" s="1"/>
  <c r="K69" i="3" s="1"/>
  <c r="G74" i="1"/>
  <c r="H73" i="1"/>
  <c r="F71" i="1"/>
  <c r="J71" i="1" s="1"/>
  <c r="K71" i="1" s="1"/>
  <c r="E72" i="1"/>
  <c r="I72" i="1"/>
  <c r="K72" i="1" s="1"/>
  <c r="L72" i="1" s="1"/>
  <c r="M72" i="1" s="1"/>
  <c r="E74" i="2"/>
  <c r="F73" i="2"/>
  <c r="E73" i="9" l="1"/>
  <c r="F72" i="9"/>
  <c r="J72" i="9" s="1"/>
  <c r="G75" i="9"/>
  <c r="H74" i="9"/>
  <c r="G72" i="5"/>
  <c r="H71" i="5"/>
  <c r="G73" i="4"/>
  <c r="H72" i="4"/>
  <c r="J72" i="4" s="1"/>
  <c r="E71" i="5"/>
  <c r="F70" i="5"/>
  <c r="H73" i="3"/>
  <c r="G74" i="3"/>
  <c r="G75" i="1"/>
  <c r="H74" i="1"/>
  <c r="J70" i="5"/>
  <c r="K70" i="5" s="1"/>
  <c r="F70" i="3"/>
  <c r="J70" i="3" s="1"/>
  <c r="K70" i="3" s="1"/>
  <c r="E71" i="3"/>
  <c r="F72" i="1"/>
  <c r="J72" i="1" s="1"/>
  <c r="E73" i="1"/>
  <c r="G72" i="2"/>
  <c r="H71" i="2"/>
  <c r="J71" i="2" s="1"/>
  <c r="K71" i="2" s="1"/>
  <c r="I72" i="2"/>
  <c r="K72" i="2" s="1"/>
  <c r="L72" i="2" s="1"/>
  <c r="M72" i="2" s="1"/>
  <c r="E75" i="4"/>
  <c r="F74" i="4"/>
  <c r="E75" i="2"/>
  <c r="F74" i="2"/>
  <c r="G76" i="9" l="1"/>
  <c r="H75" i="9"/>
  <c r="E74" i="9"/>
  <c r="F73" i="9"/>
  <c r="J73" i="9" s="1"/>
  <c r="K73" i="9" s="1"/>
  <c r="I72" i="3"/>
  <c r="F71" i="3"/>
  <c r="J71" i="3" s="1"/>
  <c r="K71" i="3" s="1"/>
  <c r="E72" i="3"/>
  <c r="G76" i="1"/>
  <c r="H75" i="1"/>
  <c r="J71" i="5"/>
  <c r="K71" i="5" s="1"/>
  <c r="F71" i="5"/>
  <c r="E72" i="5"/>
  <c r="I72" i="5"/>
  <c r="K72" i="5" s="1"/>
  <c r="L72" i="5" s="1"/>
  <c r="M72" i="5" s="1"/>
  <c r="H72" i="5"/>
  <c r="G73" i="5"/>
  <c r="G74" i="4"/>
  <c r="H73" i="4"/>
  <c r="J73" i="4" s="1"/>
  <c r="K73" i="4" s="1"/>
  <c r="G73" i="2"/>
  <c r="H72" i="2"/>
  <c r="J72" i="2" s="1"/>
  <c r="E76" i="4"/>
  <c r="F75" i="4"/>
  <c r="E74" i="1"/>
  <c r="F73" i="1"/>
  <c r="J73" i="1" s="1"/>
  <c r="K73" i="1" s="1"/>
  <c r="G75" i="3"/>
  <c r="H74" i="3"/>
  <c r="E76" i="2"/>
  <c r="F75" i="2"/>
  <c r="E75" i="9" l="1"/>
  <c r="F74" i="9"/>
  <c r="J74" i="9" s="1"/>
  <c r="K74" i="9" s="1"/>
  <c r="H76" i="9"/>
  <c r="G77" i="9"/>
  <c r="G74" i="2"/>
  <c r="H73" i="2"/>
  <c r="J73" i="2" s="1"/>
  <c r="K73" i="2" s="1"/>
  <c r="G77" i="1"/>
  <c r="H76" i="1"/>
  <c r="E75" i="1"/>
  <c r="F74" i="1"/>
  <c r="J74" i="1" s="1"/>
  <c r="K74" i="1" s="1"/>
  <c r="G75" i="4"/>
  <c r="H74" i="4"/>
  <c r="J74" i="4" s="1"/>
  <c r="K74" i="4" s="1"/>
  <c r="E73" i="5"/>
  <c r="F72" i="5"/>
  <c r="H73" i="5"/>
  <c r="G74" i="5"/>
  <c r="E73" i="3"/>
  <c r="F72" i="3"/>
  <c r="J72" i="3" s="1"/>
  <c r="E77" i="4"/>
  <c r="F76" i="4"/>
  <c r="J72" i="5"/>
  <c r="G76" i="3"/>
  <c r="H75" i="3"/>
  <c r="K72" i="3"/>
  <c r="L72" i="3" s="1"/>
  <c r="E77" i="2"/>
  <c r="F76" i="2"/>
  <c r="H77" i="9" l="1"/>
  <c r="G78" i="9"/>
  <c r="F75" i="9"/>
  <c r="J75" i="9" s="1"/>
  <c r="K75" i="9" s="1"/>
  <c r="E76" i="9"/>
  <c r="E78" i="4"/>
  <c r="F77" i="4"/>
  <c r="G77" i="3"/>
  <c r="H76" i="3"/>
  <c r="E74" i="3"/>
  <c r="F73" i="3"/>
  <c r="J73" i="3" s="1"/>
  <c r="K73" i="3" s="1"/>
  <c r="G76" i="4"/>
  <c r="H75" i="4"/>
  <c r="J75" i="4" s="1"/>
  <c r="K75" i="4" s="1"/>
  <c r="G78" i="1"/>
  <c r="H77" i="1"/>
  <c r="H74" i="5"/>
  <c r="G75" i="5"/>
  <c r="M72" i="3"/>
  <c r="E74" i="5"/>
  <c r="F73" i="5"/>
  <c r="J73" i="5" s="1"/>
  <c r="K73" i="5" s="1"/>
  <c r="F75" i="1"/>
  <c r="J75" i="1" s="1"/>
  <c r="K75" i="1" s="1"/>
  <c r="E76" i="1"/>
  <c r="G75" i="2"/>
  <c r="H74" i="2"/>
  <c r="J74" i="2" s="1"/>
  <c r="K74" i="2" s="1"/>
  <c r="E78" i="2"/>
  <c r="F77" i="2"/>
  <c r="E77" i="9" l="1"/>
  <c r="F76" i="9"/>
  <c r="J76" i="9" s="1"/>
  <c r="K76" i="9" s="1"/>
  <c r="G79" i="9"/>
  <c r="H78" i="9"/>
  <c r="G78" i="3"/>
  <c r="H77" i="3"/>
  <c r="G76" i="2"/>
  <c r="H75" i="2"/>
  <c r="J75" i="2" s="1"/>
  <c r="K75" i="2" s="1"/>
  <c r="F74" i="5"/>
  <c r="E75" i="5"/>
  <c r="G79" i="1"/>
  <c r="H78" i="1"/>
  <c r="E75" i="3"/>
  <c r="F74" i="3"/>
  <c r="J74" i="3" s="1"/>
  <c r="K74" i="3" s="1"/>
  <c r="E77" i="1"/>
  <c r="F76" i="1"/>
  <c r="J76" i="1" s="1"/>
  <c r="K76" i="1" s="1"/>
  <c r="H75" i="5"/>
  <c r="G76" i="5"/>
  <c r="E79" i="4"/>
  <c r="F78" i="4"/>
  <c r="J74" i="5"/>
  <c r="K74" i="5" s="1"/>
  <c r="G77" i="4"/>
  <c r="H76" i="4"/>
  <c r="J76" i="4" s="1"/>
  <c r="K76" i="4" s="1"/>
  <c r="E79" i="2"/>
  <c r="F78" i="2"/>
  <c r="E78" i="9" l="1"/>
  <c r="F77" i="9"/>
  <c r="J77" i="9" s="1"/>
  <c r="K77" i="9" s="1"/>
  <c r="H79" i="9"/>
  <c r="G80" i="9"/>
  <c r="G77" i="5"/>
  <c r="H76" i="5"/>
  <c r="G80" i="1"/>
  <c r="H79" i="1"/>
  <c r="G77" i="2"/>
  <c r="H76" i="2"/>
  <c r="J76" i="2" s="1"/>
  <c r="K76" i="2" s="1"/>
  <c r="F75" i="3"/>
  <c r="J75" i="3" s="1"/>
  <c r="K75" i="3" s="1"/>
  <c r="E76" i="3"/>
  <c r="E76" i="5"/>
  <c r="F75" i="5"/>
  <c r="J75" i="5" s="1"/>
  <c r="K75" i="5" s="1"/>
  <c r="G78" i="4"/>
  <c r="H77" i="4"/>
  <c r="J77" i="4" s="1"/>
  <c r="K77" i="4" s="1"/>
  <c r="E80" i="4"/>
  <c r="F79" i="4"/>
  <c r="F77" i="1"/>
  <c r="J77" i="1" s="1"/>
  <c r="K77" i="1" s="1"/>
  <c r="E78" i="1"/>
  <c r="H78" i="3"/>
  <c r="G79" i="3"/>
  <c r="E80" i="2"/>
  <c r="F79" i="2"/>
  <c r="E79" i="9" l="1"/>
  <c r="F78" i="9"/>
  <c r="J78" i="9" s="1"/>
  <c r="K78" i="9" s="1"/>
  <c r="G81" i="9"/>
  <c r="H80" i="9"/>
  <c r="G81" i="1"/>
  <c r="H80" i="1"/>
  <c r="E81" i="4"/>
  <c r="F80" i="4"/>
  <c r="E77" i="5"/>
  <c r="F76" i="5"/>
  <c r="J76" i="5"/>
  <c r="K76" i="5" s="1"/>
  <c r="E79" i="1"/>
  <c r="F78" i="1"/>
  <c r="J78" i="1" s="1"/>
  <c r="K78" i="1" s="1"/>
  <c r="E77" i="3"/>
  <c r="F76" i="3"/>
  <c r="J76" i="3" s="1"/>
  <c r="K76" i="3" s="1"/>
  <c r="G78" i="2"/>
  <c r="H77" i="2"/>
  <c r="J77" i="2" s="1"/>
  <c r="K77" i="2" s="1"/>
  <c r="G78" i="5"/>
  <c r="H77" i="5"/>
  <c r="G80" i="3"/>
  <c r="H79" i="3"/>
  <c r="G79" i="4"/>
  <c r="H78" i="4"/>
  <c r="J78" i="4" s="1"/>
  <c r="K78" i="4" s="1"/>
  <c r="E81" i="2"/>
  <c r="F80" i="2"/>
  <c r="E80" i="9" l="1"/>
  <c r="F79" i="9"/>
  <c r="J79" i="9" s="1"/>
  <c r="K79" i="9" s="1"/>
  <c r="G82" i="9"/>
  <c r="H81" i="9"/>
  <c r="G81" i="3"/>
  <c r="H80" i="3"/>
  <c r="G79" i="2"/>
  <c r="H78" i="2"/>
  <c r="J78" i="2" s="1"/>
  <c r="K78" i="2" s="1"/>
  <c r="E80" i="1"/>
  <c r="F79" i="1"/>
  <c r="J79" i="1" s="1"/>
  <c r="K79" i="1" s="1"/>
  <c r="F81" i="4"/>
  <c r="E82" i="4"/>
  <c r="G80" i="4"/>
  <c r="H79" i="4"/>
  <c r="J79" i="4" s="1"/>
  <c r="K79" i="4" s="1"/>
  <c r="H78" i="5"/>
  <c r="G79" i="5"/>
  <c r="E78" i="3"/>
  <c r="F77" i="3"/>
  <c r="J77" i="3" s="1"/>
  <c r="K77" i="3" s="1"/>
  <c r="E78" i="5"/>
  <c r="F77" i="5"/>
  <c r="J77" i="5" s="1"/>
  <c r="K77" i="5" s="1"/>
  <c r="G82" i="1"/>
  <c r="H81" i="1"/>
  <c r="F81" i="2"/>
  <c r="E82" i="2"/>
  <c r="E81" i="9" l="1"/>
  <c r="F80" i="9"/>
  <c r="J80" i="9" s="1"/>
  <c r="K80" i="9" s="1"/>
  <c r="H82" i="9"/>
  <c r="G83" i="9"/>
  <c r="H82" i="1"/>
  <c r="G83" i="1"/>
  <c r="F78" i="3"/>
  <c r="J78" i="3" s="1"/>
  <c r="K78" i="3" s="1"/>
  <c r="E79" i="3"/>
  <c r="G81" i="4"/>
  <c r="H80" i="4"/>
  <c r="J80" i="4" s="1"/>
  <c r="K80" i="4" s="1"/>
  <c r="E83" i="4"/>
  <c r="F82" i="4"/>
  <c r="G80" i="2"/>
  <c r="H79" i="2"/>
  <c r="J79" i="2" s="1"/>
  <c r="K79" i="2" s="1"/>
  <c r="G80" i="5"/>
  <c r="H79" i="5"/>
  <c r="E79" i="5"/>
  <c r="F78" i="5"/>
  <c r="J78" i="5"/>
  <c r="K78" i="5" s="1"/>
  <c r="E81" i="1"/>
  <c r="F80" i="1"/>
  <c r="J80" i="1" s="1"/>
  <c r="K80" i="1" s="1"/>
  <c r="H81" i="3"/>
  <c r="G82" i="3"/>
  <c r="E83" i="2"/>
  <c r="F82" i="2"/>
  <c r="H83" i="9" l="1"/>
  <c r="G84" i="9"/>
  <c r="F81" i="9"/>
  <c r="J81" i="9" s="1"/>
  <c r="K81" i="9" s="1"/>
  <c r="E82" i="9"/>
  <c r="I82" i="9"/>
  <c r="G81" i="2"/>
  <c r="H80" i="2"/>
  <c r="J80" i="2" s="1"/>
  <c r="K80" i="2" s="1"/>
  <c r="E80" i="3"/>
  <c r="F79" i="3"/>
  <c r="J79" i="3" s="1"/>
  <c r="K79" i="3" s="1"/>
  <c r="H80" i="5"/>
  <c r="G81" i="5"/>
  <c r="F83" i="4"/>
  <c r="E84" i="4"/>
  <c r="F79" i="5"/>
  <c r="J79" i="5" s="1"/>
  <c r="K79" i="5" s="1"/>
  <c r="E80" i="5"/>
  <c r="H83" i="1"/>
  <c r="G84" i="1"/>
  <c r="G83" i="3"/>
  <c r="H82" i="3"/>
  <c r="E82" i="1"/>
  <c r="F81" i="1"/>
  <c r="J81" i="1" s="1"/>
  <c r="K81" i="1" s="1"/>
  <c r="I82" i="1"/>
  <c r="G82" i="4"/>
  <c r="H81" i="4"/>
  <c r="J81" i="4" s="1"/>
  <c r="K81" i="4" s="1"/>
  <c r="I82" i="4"/>
  <c r="E84" i="2"/>
  <c r="F83" i="2"/>
  <c r="E83" i="9" l="1"/>
  <c r="F82" i="9"/>
  <c r="J82" i="9" s="1"/>
  <c r="G85" i="9"/>
  <c r="H84" i="9"/>
  <c r="K82" i="9"/>
  <c r="L82" i="9" s="1"/>
  <c r="R3" i="9"/>
  <c r="R4" i="9" s="1"/>
  <c r="H82" i="4"/>
  <c r="J82" i="4" s="1"/>
  <c r="G83" i="4"/>
  <c r="E81" i="3"/>
  <c r="F80" i="3"/>
  <c r="J80" i="3" s="1"/>
  <c r="K80" i="3" s="1"/>
  <c r="E81" i="5"/>
  <c r="F80" i="5"/>
  <c r="K82" i="4"/>
  <c r="L82" i="4" s="1"/>
  <c r="R3" i="4"/>
  <c r="F82" i="1"/>
  <c r="J82" i="1" s="1"/>
  <c r="E83" i="1"/>
  <c r="G85" i="1"/>
  <c r="H84" i="1"/>
  <c r="J80" i="5"/>
  <c r="K80" i="5" s="1"/>
  <c r="H81" i="2"/>
  <c r="J81" i="2" s="1"/>
  <c r="K81" i="2" s="1"/>
  <c r="G82" i="2"/>
  <c r="I82" i="2"/>
  <c r="K82" i="1"/>
  <c r="L82" i="1" s="1"/>
  <c r="R3" i="1"/>
  <c r="G84" i="3"/>
  <c r="H83" i="3"/>
  <c r="G82" i="5"/>
  <c r="H81" i="5"/>
  <c r="E85" i="4"/>
  <c r="F84" i="4"/>
  <c r="E85" i="2"/>
  <c r="F84" i="2"/>
  <c r="G86" i="9" l="1"/>
  <c r="H85" i="9"/>
  <c r="M82" i="9"/>
  <c r="R2" i="9"/>
  <c r="S2" i="9" s="1"/>
  <c r="R5" i="9"/>
  <c r="E84" i="9"/>
  <c r="F83" i="9"/>
  <c r="J83" i="9" s="1"/>
  <c r="K83" i="9" s="1"/>
  <c r="R4" i="4"/>
  <c r="I7" i="7" s="1"/>
  <c r="H7" i="7"/>
  <c r="R4" i="1"/>
  <c r="I4" i="7" s="1"/>
  <c r="H4" i="7"/>
  <c r="F83" i="1"/>
  <c r="J83" i="1" s="1"/>
  <c r="K83" i="1" s="1"/>
  <c r="E84" i="1"/>
  <c r="M82" i="4"/>
  <c r="R5" i="4"/>
  <c r="K7" i="7" s="1"/>
  <c r="R2" i="4"/>
  <c r="E82" i="3"/>
  <c r="F81" i="3"/>
  <c r="J81" i="3" s="1"/>
  <c r="K81" i="3" s="1"/>
  <c r="I82" i="3"/>
  <c r="F85" i="4"/>
  <c r="E86" i="4"/>
  <c r="H85" i="1"/>
  <c r="G86" i="1"/>
  <c r="R2" i="1"/>
  <c r="M82" i="1"/>
  <c r="R5" i="1"/>
  <c r="K4" i="7" s="1"/>
  <c r="H83" i="4"/>
  <c r="J83" i="4" s="1"/>
  <c r="K83" i="4" s="1"/>
  <c r="G84" i="4"/>
  <c r="H82" i="2"/>
  <c r="J82" i="2" s="1"/>
  <c r="G83" i="2"/>
  <c r="G83" i="5"/>
  <c r="H82" i="5"/>
  <c r="H84" i="3"/>
  <c r="G85" i="3"/>
  <c r="K82" i="2"/>
  <c r="L82" i="2" s="1"/>
  <c r="R3" i="2"/>
  <c r="E82" i="5"/>
  <c r="F81" i="5"/>
  <c r="J81" i="5" s="1"/>
  <c r="K81" i="5" s="1"/>
  <c r="I82" i="5"/>
  <c r="E86" i="2"/>
  <c r="F85" i="2"/>
  <c r="R6" i="9" l="1"/>
  <c r="S6" i="9"/>
  <c r="E85" i="9"/>
  <c r="F84" i="9"/>
  <c r="J84" i="9" s="1"/>
  <c r="K84" i="9" s="1"/>
  <c r="H86" i="9"/>
  <c r="G87" i="9"/>
  <c r="E83" i="5"/>
  <c r="F82" i="5"/>
  <c r="G87" i="1"/>
  <c r="H86" i="1"/>
  <c r="K82" i="3"/>
  <c r="L82" i="3" s="1"/>
  <c r="R3" i="3"/>
  <c r="R4" i="2"/>
  <c r="I5" i="7" s="1"/>
  <c r="H5" i="7"/>
  <c r="J82" i="5"/>
  <c r="S6" i="1"/>
  <c r="R6" i="1"/>
  <c r="J4" i="7" s="1"/>
  <c r="S6" i="4"/>
  <c r="R6" i="4"/>
  <c r="J7" i="7" s="1"/>
  <c r="K82" i="5"/>
  <c r="L82" i="5" s="1"/>
  <c r="R3" i="5"/>
  <c r="R2" i="2"/>
  <c r="M82" i="2"/>
  <c r="R5" i="2"/>
  <c r="K5" i="7" s="1"/>
  <c r="G84" i="5"/>
  <c r="H83" i="5"/>
  <c r="G85" i="4"/>
  <c r="H84" i="4"/>
  <c r="J84" i="4" s="1"/>
  <c r="K84" i="4" s="1"/>
  <c r="S2" i="1"/>
  <c r="F4" i="7"/>
  <c r="E87" i="4"/>
  <c r="F86" i="4"/>
  <c r="F82" i="3"/>
  <c r="J82" i="3" s="1"/>
  <c r="E83" i="3"/>
  <c r="E85" i="1"/>
  <c r="F84" i="1"/>
  <c r="J84" i="1" s="1"/>
  <c r="K84" i="1" s="1"/>
  <c r="G86" i="3"/>
  <c r="H85" i="3"/>
  <c r="G84" i="2"/>
  <c r="H83" i="2"/>
  <c r="J83" i="2" s="1"/>
  <c r="K83" i="2" s="1"/>
  <c r="S2" i="4"/>
  <c r="F7" i="7"/>
  <c r="G7" i="7" s="1"/>
  <c r="E87" i="2"/>
  <c r="F86" i="2"/>
  <c r="H87" i="9" l="1"/>
  <c r="G88" i="9"/>
  <c r="F85" i="9"/>
  <c r="J85" i="9" s="1"/>
  <c r="K85" i="9" s="1"/>
  <c r="E86" i="9"/>
  <c r="H9" i="7"/>
  <c r="F85" i="1"/>
  <c r="J85" i="1" s="1"/>
  <c r="K85" i="1" s="1"/>
  <c r="E86" i="1"/>
  <c r="E88" i="4"/>
  <c r="F87" i="4"/>
  <c r="H85" i="4"/>
  <c r="J85" i="4" s="1"/>
  <c r="K85" i="4" s="1"/>
  <c r="G86" i="4"/>
  <c r="R6" i="2"/>
  <c r="J5" i="7" s="1"/>
  <c r="S6" i="2"/>
  <c r="G88" i="1"/>
  <c r="H87" i="1"/>
  <c r="G85" i="2"/>
  <c r="H84" i="2"/>
  <c r="J84" i="2" s="1"/>
  <c r="K84" i="2" s="1"/>
  <c r="E84" i="3"/>
  <c r="F83" i="3"/>
  <c r="J83" i="3" s="1"/>
  <c r="K83" i="3" s="1"/>
  <c r="G4" i="7"/>
  <c r="F5" i="7"/>
  <c r="G5" i="7" s="1"/>
  <c r="S2" i="2"/>
  <c r="R4" i="3"/>
  <c r="I6" i="7" s="1"/>
  <c r="H6" i="7"/>
  <c r="H10" i="7" s="1"/>
  <c r="H86" i="3"/>
  <c r="G87" i="3"/>
  <c r="G85" i="5"/>
  <c r="H84" i="5"/>
  <c r="R4" i="5"/>
  <c r="I8" i="7" s="1"/>
  <c r="H8" i="7"/>
  <c r="M82" i="3"/>
  <c r="R2" i="3"/>
  <c r="R5" i="3"/>
  <c r="K6" i="7" s="1"/>
  <c r="E84" i="5"/>
  <c r="F83" i="5"/>
  <c r="J83" i="5" s="1"/>
  <c r="K83" i="5" s="1"/>
  <c r="M82" i="5"/>
  <c r="R5" i="5"/>
  <c r="K8" i="7" s="1"/>
  <c r="R2" i="5"/>
  <c r="E88" i="2"/>
  <c r="F87" i="2"/>
  <c r="E87" i="9" l="1"/>
  <c r="F86" i="9"/>
  <c r="J86" i="9" s="1"/>
  <c r="K86" i="9" s="1"/>
  <c r="G89" i="9"/>
  <c r="H88" i="9"/>
  <c r="R6" i="3"/>
  <c r="J6" i="7" s="1"/>
  <c r="S6" i="3"/>
  <c r="S6" i="5"/>
  <c r="R6" i="5"/>
  <c r="J8" i="7" s="1"/>
  <c r="E85" i="5"/>
  <c r="F84" i="5"/>
  <c r="J84" i="5"/>
  <c r="K84" i="5" s="1"/>
  <c r="E89" i="4"/>
  <c r="F88" i="4"/>
  <c r="G86" i="2"/>
  <c r="H85" i="2"/>
  <c r="J85" i="2" s="1"/>
  <c r="K85" i="2" s="1"/>
  <c r="K9" i="7"/>
  <c r="H85" i="5"/>
  <c r="G86" i="5"/>
  <c r="I10" i="7"/>
  <c r="I9" i="7"/>
  <c r="F84" i="3"/>
  <c r="J84" i="3" s="1"/>
  <c r="K84" i="3" s="1"/>
  <c r="E85" i="3"/>
  <c r="H88" i="1"/>
  <c r="G89" i="1"/>
  <c r="G87" i="4"/>
  <c r="H86" i="4"/>
  <c r="J86" i="4" s="1"/>
  <c r="K86" i="4" s="1"/>
  <c r="E87" i="1"/>
  <c r="F86" i="1"/>
  <c r="J86" i="1" s="1"/>
  <c r="K86" i="1" s="1"/>
  <c r="S2" i="5"/>
  <c r="F8" i="7"/>
  <c r="G8" i="7" s="1"/>
  <c r="G9" i="7" s="1"/>
  <c r="S2" i="3"/>
  <c r="F6" i="7"/>
  <c r="G6" i="7" s="1"/>
  <c r="G10" i="7" s="1"/>
  <c r="G88" i="3"/>
  <c r="H87" i="3"/>
  <c r="K10" i="7"/>
  <c r="F88" i="2"/>
  <c r="E89" i="2"/>
  <c r="E88" i="9" l="1"/>
  <c r="F87" i="9"/>
  <c r="J87" i="9" s="1"/>
  <c r="K87" i="9" s="1"/>
  <c r="G90" i="9"/>
  <c r="H89" i="9"/>
  <c r="F10" i="7"/>
  <c r="F87" i="1"/>
  <c r="J87" i="1" s="1"/>
  <c r="K87" i="1" s="1"/>
  <c r="E88" i="1"/>
  <c r="G88" i="4"/>
  <c r="H87" i="4"/>
  <c r="J87" i="4" s="1"/>
  <c r="K87" i="4" s="1"/>
  <c r="G89" i="3"/>
  <c r="H88" i="3"/>
  <c r="G90" i="1"/>
  <c r="H89" i="1"/>
  <c r="F9" i="7"/>
  <c r="E86" i="3"/>
  <c r="F85" i="3"/>
  <c r="J85" i="3" s="1"/>
  <c r="K85" i="3" s="1"/>
  <c r="E86" i="5"/>
  <c r="F85" i="5"/>
  <c r="J85" i="5" s="1"/>
  <c r="K85" i="5" s="1"/>
  <c r="G87" i="5"/>
  <c r="H86" i="5"/>
  <c r="G87" i="2"/>
  <c r="H86" i="2"/>
  <c r="J86" i="2" s="1"/>
  <c r="K86" i="2" s="1"/>
  <c r="E90" i="4"/>
  <c r="F89" i="4"/>
  <c r="J10" i="7"/>
  <c r="J9" i="7"/>
  <c r="E90" i="2"/>
  <c r="F89" i="2"/>
  <c r="E89" i="9" l="1"/>
  <c r="F88" i="9"/>
  <c r="J88" i="9" s="1"/>
  <c r="K88" i="9" s="1"/>
  <c r="H90" i="9"/>
  <c r="G91" i="9"/>
  <c r="E87" i="5"/>
  <c r="F86" i="5"/>
  <c r="J86" i="5" s="1"/>
  <c r="K86" i="5" s="1"/>
  <c r="G90" i="3"/>
  <c r="H89" i="3"/>
  <c r="F88" i="1"/>
  <c r="J88" i="1" s="1"/>
  <c r="K88" i="1" s="1"/>
  <c r="E89" i="1"/>
  <c r="G88" i="2"/>
  <c r="H87" i="2"/>
  <c r="J87" i="2" s="1"/>
  <c r="K87" i="2" s="1"/>
  <c r="E91" i="4"/>
  <c r="F90" i="4"/>
  <c r="H87" i="5"/>
  <c r="G88" i="5"/>
  <c r="F86" i="3"/>
  <c r="J86" i="3" s="1"/>
  <c r="K86" i="3" s="1"/>
  <c r="E87" i="3"/>
  <c r="H90" i="1"/>
  <c r="G91" i="1"/>
  <c r="H88" i="4"/>
  <c r="J88" i="4" s="1"/>
  <c r="K88" i="4" s="1"/>
  <c r="G89" i="4"/>
  <c r="E91" i="2"/>
  <c r="F90" i="2"/>
  <c r="H91" i="9" l="1"/>
  <c r="G92" i="9"/>
  <c r="F89" i="9"/>
  <c r="J89" i="9" s="1"/>
  <c r="K89" i="9" s="1"/>
  <c r="E90" i="9"/>
  <c r="F91" i="4"/>
  <c r="E92" i="4"/>
  <c r="G89" i="5"/>
  <c r="H88" i="5"/>
  <c r="G91" i="3"/>
  <c r="H90" i="3"/>
  <c r="G92" i="1"/>
  <c r="H91" i="1"/>
  <c r="H88" i="2"/>
  <c r="J88" i="2" s="1"/>
  <c r="K88" i="2" s="1"/>
  <c r="G89" i="2"/>
  <c r="H89" i="4"/>
  <c r="J89" i="4" s="1"/>
  <c r="K89" i="4" s="1"/>
  <c r="G90" i="4"/>
  <c r="E88" i="3"/>
  <c r="F87" i="3"/>
  <c r="J87" i="3" s="1"/>
  <c r="K87" i="3" s="1"/>
  <c r="E90" i="1"/>
  <c r="F89" i="1"/>
  <c r="J89" i="1" s="1"/>
  <c r="K89" i="1" s="1"/>
  <c r="E88" i="5"/>
  <c r="F87" i="5"/>
  <c r="J87" i="5" s="1"/>
  <c r="K87" i="5" s="1"/>
  <c r="E92" i="2"/>
  <c r="F91" i="2"/>
  <c r="E91" i="9" l="1"/>
  <c r="F90" i="9"/>
  <c r="J90" i="9" s="1"/>
  <c r="K90" i="9" s="1"/>
  <c r="G93" i="9"/>
  <c r="H92" i="9"/>
  <c r="G90" i="2"/>
  <c r="H89" i="2"/>
  <c r="J89" i="2" s="1"/>
  <c r="K89" i="2" s="1"/>
  <c r="H92" i="1"/>
  <c r="G93" i="1"/>
  <c r="E89" i="5"/>
  <c r="F88" i="5"/>
  <c r="J88" i="5" s="1"/>
  <c r="K88" i="5" s="1"/>
  <c r="F88" i="3"/>
  <c r="J88" i="3" s="1"/>
  <c r="K88" i="3" s="1"/>
  <c r="E89" i="3"/>
  <c r="H89" i="5"/>
  <c r="G90" i="5"/>
  <c r="H90" i="4"/>
  <c r="J90" i="4" s="1"/>
  <c r="K90" i="4" s="1"/>
  <c r="G91" i="4"/>
  <c r="E93" i="4"/>
  <c r="F92" i="4"/>
  <c r="E91" i="1"/>
  <c r="F90" i="1"/>
  <c r="J90" i="1" s="1"/>
  <c r="K90" i="1" s="1"/>
  <c r="H91" i="3"/>
  <c r="G92" i="3"/>
  <c r="E93" i="2"/>
  <c r="F92" i="2"/>
  <c r="G94" i="9" l="1"/>
  <c r="H93" i="9"/>
  <c r="E92" i="9"/>
  <c r="F91" i="9"/>
  <c r="J91" i="9" s="1"/>
  <c r="K91" i="9" s="1"/>
  <c r="G93" i="3"/>
  <c r="H92" i="3"/>
  <c r="E92" i="1"/>
  <c r="F91" i="1"/>
  <c r="J91" i="1" s="1"/>
  <c r="K91" i="1" s="1"/>
  <c r="G91" i="5"/>
  <c r="H90" i="5"/>
  <c r="E94" i="4"/>
  <c r="F93" i="4"/>
  <c r="J89" i="5"/>
  <c r="K89" i="5" s="1"/>
  <c r="E90" i="5"/>
  <c r="F89" i="5"/>
  <c r="H90" i="2"/>
  <c r="J90" i="2" s="1"/>
  <c r="K90" i="2" s="1"/>
  <c r="G91" i="2"/>
  <c r="G92" i="4"/>
  <c r="H91" i="4"/>
  <c r="J91" i="4" s="1"/>
  <c r="K91" i="4" s="1"/>
  <c r="F89" i="3"/>
  <c r="J89" i="3" s="1"/>
  <c r="K89" i="3" s="1"/>
  <c r="E90" i="3"/>
  <c r="H93" i="1"/>
  <c r="G94" i="1"/>
  <c r="E94" i="2"/>
  <c r="F93" i="2"/>
  <c r="E93" i="9" l="1"/>
  <c r="F92" i="9"/>
  <c r="J92" i="9" s="1"/>
  <c r="K92" i="9" s="1"/>
  <c r="H94" i="9"/>
  <c r="G95" i="9"/>
  <c r="H94" i="1"/>
  <c r="G95" i="1"/>
  <c r="F90" i="5"/>
  <c r="E91" i="5"/>
  <c r="G93" i="4"/>
  <c r="H92" i="4"/>
  <c r="J92" i="4" s="1"/>
  <c r="K92" i="4" s="1"/>
  <c r="J90" i="5"/>
  <c r="K90" i="5" s="1"/>
  <c r="E93" i="1"/>
  <c r="F92" i="1"/>
  <c r="J92" i="1" s="1"/>
  <c r="K92" i="1" s="1"/>
  <c r="E91" i="3"/>
  <c r="F90" i="3"/>
  <c r="J90" i="3" s="1"/>
  <c r="K90" i="3" s="1"/>
  <c r="H91" i="2"/>
  <c r="J91" i="2" s="1"/>
  <c r="K91" i="2" s="1"/>
  <c r="G92" i="2"/>
  <c r="G92" i="5"/>
  <c r="H91" i="5"/>
  <c r="E95" i="4"/>
  <c r="F94" i="4"/>
  <c r="G94" i="3"/>
  <c r="H93" i="3"/>
  <c r="E95" i="2"/>
  <c r="F94" i="2"/>
  <c r="H95" i="9" l="1"/>
  <c r="G96" i="9"/>
  <c r="F93" i="9"/>
  <c r="J93" i="9" s="1"/>
  <c r="K93" i="9" s="1"/>
  <c r="E94" i="9"/>
  <c r="E92" i="3"/>
  <c r="F91" i="3"/>
  <c r="J91" i="3" s="1"/>
  <c r="K91" i="3" s="1"/>
  <c r="E92" i="5"/>
  <c r="F91" i="5"/>
  <c r="J91" i="5" s="1"/>
  <c r="K91" i="5" s="1"/>
  <c r="G95" i="3"/>
  <c r="H94" i="3"/>
  <c r="G93" i="5"/>
  <c r="H92" i="5"/>
  <c r="G93" i="2"/>
  <c r="H92" i="2"/>
  <c r="J92" i="2" s="1"/>
  <c r="K92" i="2" s="1"/>
  <c r="G96" i="1"/>
  <c r="H95" i="1"/>
  <c r="F95" i="4"/>
  <c r="E96" i="4"/>
  <c r="E94" i="1"/>
  <c r="F93" i="1"/>
  <c r="J93" i="1" s="1"/>
  <c r="K93" i="1" s="1"/>
  <c r="H93" i="4"/>
  <c r="J93" i="4" s="1"/>
  <c r="K93" i="4" s="1"/>
  <c r="G94" i="4"/>
  <c r="E96" i="2"/>
  <c r="F95" i="2"/>
  <c r="E95" i="9" l="1"/>
  <c r="F94" i="9"/>
  <c r="J94" i="9" s="1"/>
  <c r="K94" i="9" s="1"/>
  <c r="G97" i="9"/>
  <c r="H96" i="9"/>
  <c r="H94" i="4"/>
  <c r="J94" i="4" s="1"/>
  <c r="K94" i="4" s="1"/>
  <c r="G95" i="4"/>
  <c r="F94" i="1"/>
  <c r="J94" i="1" s="1"/>
  <c r="K94" i="1" s="1"/>
  <c r="E95" i="1"/>
  <c r="G97" i="1"/>
  <c r="H96" i="1"/>
  <c r="H93" i="5"/>
  <c r="G94" i="5"/>
  <c r="F92" i="5"/>
  <c r="E93" i="5"/>
  <c r="G94" i="2"/>
  <c r="H93" i="2"/>
  <c r="J93" i="2" s="1"/>
  <c r="K93" i="2" s="1"/>
  <c r="H95" i="3"/>
  <c r="G96" i="3"/>
  <c r="E93" i="3"/>
  <c r="F92" i="3"/>
  <c r="J92" i="3" s="1"/>
  <c r="K92" i="3" s="1"/>
  <c r="E97" i="4"/>
  <c r="F96" i="4"/>
  <c r="J92" i="5"/>
  <c r="K92" i="5" s="1"/>
  <c r="E97" i="2"/>
  <c r="F96" i="2"/>
  <c r="G98" i="9" l="1"/>
  <c r="H97" i="9"/>
  <c r="E96" i="9"/>
  <c r="F95" i="9"/>
  <c r="J95" i="9" s="1"/>
  <c r="K95" i="9" s="1"/>
  <c r="G95" i="5"/>
  <c r="H94" i="5"/>
  <c r="F95" i="1"/>
  <c r="J95" i="1" s="1"/>
  <c r="K95" i="1" s="1"/>
  <c r="E96" i="1"/>
  <c r="E94" i="3"/>
  <c r="F93" i="3"/>
  <c r="J93" i="3" s="1"/>
  <c r="K93" i="3" s="1"/>
  <c r="H94" i="2"/>
  <c r="J94" i="2" s="1"/>
  <c r="K94" i="2" s="1"/>
  <c r="G95" i="2"/>
  <c r="F93" i="5"/>
  <c r="J93" i="5" s="1"/>
  <c r="K93" i="5" s="1"/>
  <c r="E94" i="5"/>
  <c r="H95" i="4"/>
  <c r="J95" i="4" s="1"/>
  <c r="K95" i="4" s="1"/>
  <c r="G96" i="4"/>
  <c r="F97" i="4"/>
  <c r="E98" i="4"/>
  <c r="H96" i="3"/>
  <c r="G97" i="3"/>
  <c r="H97" i="1"/>
  <c r="G98" i="1"/>
  <c r="E98" i="2"/>
  <c r="F97" i="2"/>
  <c r="E97" i="9" l="1"/>
  <c r="F96" i="9"/>
  <c r="J96" i="9" s="1"/>
  <c r="K96" i="9" s="1"/>
  <c r="H98" i="9"/>
  <c r="G99" i="9"/>
  <c r="H98" i="1"/>
  <c r="G99" i="1"/>
  <c r="E99" i="4"/>
  <c r="F98" i="4"/>
  <c r="E95" i="5"/>
  <c r="F94" i="5"/>
  <c r="J94" i="5"/>
  <c r="K94" i="5" s="1"/>
  <c r="F94" i="3"/>
  <c r="J94" i="3" s="1"/>
  <c r="K94" i="3" s="1"/>
  <c r="E95" i="3"/>
  <c r="G96" i="5"/>
  <c r="H95" i="5"/>
  <c r="H97" i="3"/>
  <c r="G98" i="3"/>
  <c r="G97" i="4"/>
  <c r="H96" i="4"/>
  <c r="J96" i="4" s="1"/>
  <c r="K96" i="4" s="1"/>
  <c r="G96" i="2"/>
  <c r="H95" i="2"/>
  <c r="J95" i="2" s="1"/>
  <c r="K95" i="2" s="1"/>
  <c r="F96" i="1"/>
  <c r="J96" i="1" s="1"/>
  <c r="K96" i="1" s="1"/>
  <c r="E97" i="1"/>
  <c r="F98" i="2"/>
  <c r="E99" i="2"/>
  <c r="H99" i="9" l="1"/>
  <c r="G100" i="9"/>
  <c r="F97" i="9"/>
  <c r="J97" i="9" s="1"/>
  <c r="K97" i="9" s="1"/>
  <c r="E98" i="9"/>
  <c r="H97" i="4"/>
  <c r="J97" i="4" s="1"/>
  <c r="K97" i="4" s="1"/>
  <c r="G98" i="4"/>
  <c r="H96" i="5"/>
  <c r="G97" i="5"/>
  <c r="F95" i="3"/>
  <c r="J95" i="3" s="1"/>
  <c r="K95" i="3" s="1"/>
  <c r="E96" i="3"/>
  <c r="E100" i="4"/>
  <c r="F99" i="4"/>
  <c r="E98" i="1"/>
  <c r="F97" i="1"/>
  <c r="J97" i="1" s="1"/>
  <c r="K97" i="1" s="1"/>
  <c r="H98" i="3"/>
  <c r="G99" i="3"/>
  <c r="G100" i="1"/>
  <c r="H99" i="1"/>
  <c r="J95" i="5"/>
  <c r="K95" i="5" s="1"/>
  <c r="H96" i="2"/>
  <c r="J96" i="2" s="1"/>
  <c r="K96" i="2" s="1"/>
  <c r="G97" i="2"/>
  <c r="F95" i="5"/>
  <c r="E96" i="5"/>
  <c r="F99" i="2"/>
  <c r="E100" i="2"/>
  <c r="E99" i="9" l="1"/>
  <c r="F98" i="9"/>
  <c r="J98" i="9" s="1"/>
  <c r="K98" i="9" s="1"/>
  <c r="G101" i="9"/>
  <c r="H100" i="9"/>
  <c r="E97" i="3"/>
  <c r="F96" i="3"/>
  <c r="J96" i="3" s="1"/>
  <c r="K96" i="3" s="1"/>
  <c r="H98" i="4"/>
  <c r="J98" i="4" s="1"/>
  <c r="K98" i="4" s="1"/>
  <c r="G99" i="4"/>
  <c r="E101" i="4"/>
  <c r="F100" i="4"/>
  <c r="G101" i="1"/>
  <c r="H100" i="1"/>
  <c r="F98" i="1"/>
  <c r="J98" i="1" s="1"/>
  <c r="K98" i="1" s="1"/>
  <c r="E99" i="1"/>
  <c r="E97" i="5"/>
  <c r="F96" i="5"/>
  <c r="J96" i="5" s="1"/>
  <c r="K96" i="5" s="1"/>
  <c r="H97" i="2"/>
  <c r="J97" i="2" s="1"/>
  <c r="K97" i="2" s="1"/>
  <c r="G98" i="2"/>
  <c r="G100" i="3"/>
  <c r="H99" i="3"/>
  <c r="H97" i="5"/>
  <c r="G98" i="5"/>
  <c r="F100" i="2"/>
  <c r="E101" i="2"/>
  <c r="G102" i="9" l="1"/>
  <c r="H101" i="9"/>
  <c r="E100" i="9"/>
  <c r="F99" i="9"/>
  <c r="J99" i="9" s="1"/>
  <c r="K99" i="9" s="1"/>
  <c r="G99" i="5"/>
  <c r="H98" i="5"/>
  <c r="E100" i="1"/>
  <c r="F99" i="1"/>
  <c r="J99" i="1" s="1"/>
  <c r="K99" i="1" s="1"/>
  <c r="E102" i="4"/>
  <c r="F101" i="4"/>
  <c r="E98" i="3"/>
  <c r="F97" i="3"/>
  <c r="J97" i="3" s="1"/>
  <c r="K97" i="3" s="1"/>
  <c r="H100" i="3"/>
  <c r="G101" i="3"/>
  <c r="G99" i="2"/>
  <c r="H98" i="2"/>
  <c r="J98" i="2" s="1"/>
  <c r="K98" i="2" s="1"/>
  <c r="E98" i="5"/>
  <c r="F97" i="5"/>
  <c r="J97" i="5" s="1"/>
  <c r="K97" i="5" s="1"/>
  <c r="H101" i="1"/>
  <c r="G102" i="1"/>
  <c r="G100" i="4"/>
  <c r="H99" i="4"/>
  <c r="J99" i="4" s="1"/>
  <c r="K99" i="4" s="1"/>
  <c r="E102" i="2"/>
  <c r="F101" i="2"/>
  <c r="H102" i="9" l="1"/>
  <c r="G103" i="9"/>
  <c r="F100" i="9"/>
  <c r="J100" i="9" s="1"/>
  <c r="K100" i="9" s="1"/>
  <c r="E101" i="9"/>
  <c r="G100" i="2"/>
  <c r="H99" i="2"/>
  <c r="J99" i="2" s="1"/>
  <c r="K99" i="2" s="1"/>
  <c r="E99" i="3"/>
  <c r="F98" i="3"/>
  <c r="J98" i="3" s="1"/>
  <c r="K98" i="3" s="1"/>
  <c r="G102" i="3"/>
  <c r="H101" i="3"/>
  <c r="E101" i="1"/>
  <c r="F100" i="1"/>
  <c r="J100" i="1" s="1"/>
  <c r="K100" i="1" s="1"/>
  <c r="H100" i="4"/>
  <c r="J100" i="4" s="1"/>
  <c r="K100" i="4" s="1"/>
  <c r="G101" i="4"/>
  <c r="E99" i="5"/>
  <c r="F98" i="5"/>
  <c r="J98" i="5" s="1"/>
  <c r="K98" i="5" s="1"/>
  <c r="F102" i="4"/>
  <c r="E103" i="4"/>
  <c r="H102" i="1"/>
  <c r="G103" i="1"/>
  <c r="G100" i="5"/>
  <c r="H99" i="5"/>
  <c r="E103" i="2"/>
  <c r="F102" i="2"/>
  <c r="F101" i="9" l="1"/>
  <c r="J101" i="9" s="1"/>
  <c r="K101" i="9" s="1"/>
  <c r="E102" i="9"/>
  <c r="H103" i="9"/>
  <c r="G104" i="9"/>
  <c r="J99" i="5"/>
  <c r="K99" i="5" s="1"/>
  <c r="F99" i="5"/>
  <c r="E100" i="5"/>
  <c r="F101" i="1"/>
  <c r="J101" i="1" s="1"/>
  <c r="K101" i="1" s="1"/>
  <c r="E102" i="1"/>
  <c r="E100" i="3"/>
  <c r="F99" i="3"/>
  <c r="J99" i="3" s="1"/>
  <c r="K99" i="3" s="1"/>
  <c r="G101" i="5"/>
  <c r="H100" i="5"/>
  <c r="E104" i="4"/>
  <c r="F103" i="4"/>
  <c r="G102" i="4"/>
  <c r="H101" i="4"/>
  <c r="J101" i="4" s="1"/>
  <c r="K101" i="4" s="1"/>
  <c r="H102" i="3"/>
  <c r="G103" i="3"/>
  <c r="G104" i="1"/>
  <c r="H103" i="1"/>
  <c r="H100" i="2"/>
  <c r="J100" i="2" s="1"/>
  <c r="K100" i="2" s="1"/>
  <c r="G101" i="2"/>
  <c r="F103" i="2"/>
  <c r="E104" i="2"/>
  <c r="G105" i="9" l="1"/>
  <c r="H104" i="9"/>
  <c r="E103" i="9"/>
  <c r="F102" i="9"/>
  <c r="J102" i="9" s="1"/>
  <c r="K102" i="9" s="1"/>
  <c r="G105" i="1"/>
  <c r="H104" i="1"/>
  <c r="G103" i="4"/>
  <c r="H102" i="4"/>
  <c r="J102" i="4" s="1"/>
  <c r="K102" i="4" s="1"/>
  <c r="H101" i="5"/>
  <c r="G102" i="5"/>
  <c r="H101" i="2"/>
  <c r="J101" i="2" s="1"/>
  <c r="K101" i="2" s="1"/>
  <c r="G102" i="2"/>
  <c r="H103" i="3"/>
  <c r="G104" i="3"/>
  <c r="E101" i="5"/>
  <c r="F100" i="5"/>
  <c r="J100" i="5" s="1"/>
  <c r="K100" i="5" s="1"/>
  <c r="E105" i="4"/>
  <c r="F104" i="4"/>
  <c r="E101" i="3"/>
  <c r="F100" i="3"/>
  <c r="J100" i="3" s="1"/>
  <c r="K100" i="3" s="1"/>
  <c r="E103" i="1"/>
  <c r="F102" i="1"/>
  <c r="J102" i="1" s="1"/>
  <c r="K102" i="1" s="1"/>
  <c r="F104" i="2"/>
  <c r="E105" i="2"/>
  <c r="E104" i="9" l="1"/>
  <c r="F103" i="9"/>
  <c r="J103" i="9" s="1"/>
  <c r="K103" i="9" s="1"/>
  <c r="G106" i="9"/>
  <c r="H105" i="9"/>
  <c r="E102" i="3"/>
  <c r="F101" i="3"/>
  <c r="J101" i="3" s="1"/>
  <c r="K101" i="3" s="1"/>
  <c r="H102" i="2"/>
  <c r="J102" i="2" s="1"/>
  <c r="K102" i="2" s="1"/>
  <c r="G103" i="2"/>
  <c r="E104" i="1"/>
  <c r="F103" i="1"/>
  <c r="J103" i="1" s="1"/>
  <c r="K103" i="1" s="1"/>
  <c r="F101" i="5"/>
  <c r="E102" i="5"/>
  <c r="G104" i="4"/>
  <c r="H103" i="4"/>
  <c r="J103" i="4" s="1"/>
  <c r="K103" i="4" s="1"/>
  <c r="F105" i="4"/>
  <c r="E106" i="4"/>
  <c r="G105" i="3"/>
  <c r="H104" i="3"/>
  <c r="G103" i="5"/>
  <c r="H102" i="5"/>
  <c r="J101" i="5"/>
  <c r="K101" i="5" s="1"/>
  <c r="G106" i="1"/>
  <c r="H105" i="1"/>
  <c r="E106" i="2"/>
  <c r="F105" i="2"/>
  <c r="H106" i="9" l="1"/>
  <c r="G107" i="9"/>
  <c r="F104" i="9"/>
  <c r="J104" i="9" s="1"/>
  <c r="K104" i="9" s="1"/>
  <c r="E105" i="9"/>
  <c r="H103" i="5"/>
  <c r="G104" i="5"/>
  <c r="E103" i="5"/>
  <c r="F102" i="5"/>
  <c r="H103" i="2"/>
  <c r="J103" i="2" s="1"/>
  <c r="K103" i="2" s="1"/>
  <c r="G104" i="2"/>
  <c r="H106" i="1"/>
  <c r="G107" i="1"/>
  <c r="G106" i="3"/>
  <c r="H105" i="3"/>
  <c r="J102" i="5"/>
  <c r="K102" i="5" s="1"/>
  <c r="F106" i="4"/>
  <c r="E107" i="4"/>
  <c r="G105" i="4"/>
  <c r="H104" i="4"/>
  <c r="J104" i="4" s="1"/>
  <c r="K104" i="4" s="1"/>
  <c r="E105" i="1"/>
  <c r="F104" i="1"/>
  <c r="J104" i="1" s="1"/>
  <c r="K104" i="1" s="1"/>
  <c r="E103" i="3"/>
  <c r="F102" i="3"/>
  <c r="J102" i="3" s="1"/>
  <c r="K102" i="3" s="1"/>
  <c r="E107" i="2"/>
  <c r="F106" i="2"/>
  <c r="F105" i="9" l="1"/>
  <c r="J105" i="9" s="1"/>
  <c r="K105" i="9" s="1"/>
  <c r="E106" i="9"/>
  <c r="H107" i="9"/>
  <c r="G108" i="9"/>
  <c r="F103" i="3"/>
  <c r="J103" i="3" s="1"/>
  <c r="K103" i="3" s="1"/>
  <c r="E104" i="3"/>
  <c r="G106" i="4"/>
  <c r="H105" i="4"/>
  <c r="J105" i="4" s="1"/>
  <c r="K105" i="4" s="1"/>
  <c r="E104" i="5"/>
  <c r="F103" i="5"/>
  <c r="F107" i="4"/>
  <c r="E108" i="4"/>
  <c r="G105" i="2"/>
  <c r="H104" i="2"/>
  <c r="J104" i="2" s="1"/>
  <c r="K104" i="2" s="1"/>
  <c r="G105" i="5"/>
  <c r="H104" i="5"/>
  <c r="E106" i="1"/>
  <c r="F105" i="1"/>
  <c r="J105" i="1" s="1"/>
  <c r="K105" i="1" s="1"/>
  <c r="G107" i="3"/>
  <c r="H106" i="3"/>
  <c r="G108" i="1"/>
  <c r="H107" i="1"/>
  <c r="J103" i="5"/>
  <c r="K103" i="5" s="1"/>
  <c r="F107" i="2"/>
  <c r="E108" i="2"/>
  <c r="G109" i="9" l="1"/>
  <c r="H108" i="9"/>
  <c r="E107" i="9"/>
  <c r="F106" i="9"/>
  <c r="J106" i="9" s="1"/>
  <c r="K106" i="9" s="1"/>
  <c r="H106" i="4"/>
  <c r="J106" i="4" s="1"/>
  <c r="K106" i="4" s="1"/>
  <c r="G107" i="4"/>
  <c r="H107" i="3"/>
  <c r="G108" i="3"/>
  <c r="H105" i="5"/>
  <c r="G106" i="5"/>
  <c r="E105" i="3"/>
  <c r="F104" i="3"/>
  <c r="J104" i="3" s="1"/>
  <c r="K104" i="3" s="1"/>
  <c r="F104" i="5"/>
  <c r="J104" i="5" s="1"/>
  <c r="K104" i="5" s="1"/>
  <c r="E105" i="5"/>
  <c r="H108" i="1"/>
  <c r="G109" i="1"/>
  <c r="F106" i="1"/>
  <c r="J106" i="1" s="1"/>
  <c r="K106" i="1" s="1"/>
  <c r="E107" i="1"/>
  <c r="H105" i="2"/>
  <c r="J105" i="2" s="1"/>
  <c r="K105" i="2" s="1"/>
  <c r="G106" i="2"/>
  <c r="F108" i="4"/>
  <c r="E109" i="4"/>
  <c r="E109" i="2"/>
  <c r="F108" i="2"/>
  <c r="E108" i="9" l="1"/>
  <c r="F107" i="9"/>
  <c r="J107" i="9" s="1"/>
  <c r="K107" i="9" s="1"/>
  <c r="G110" i="9"/>
  <c r="H109" i="9"/>
  <c r="E106" i="3"/>
  <c r="F105" i="3"/>
  <c r="J105" i="3" s="1"/>
  <c r="K105" i="3" s="1"/>
  <c r="F109" i="4"/>
  <c r="E110" i="4"/>
  <c r="E108" i="1"/>
  <c r="F107" i="1"/>
  <c r="J107" i="1" s="1"/>
  <c r="K107" i="1" s="1"/>
  <c r="E106" i="5"/>
  <c r="F105" i="5"/>
  <c r="J105" i="5" s="1"/>
  <c r="K105" i="5" s="1"/>
  <c r="H106" i="5"/>
  <c r="G107" i="5"/>
  <c r="H107" i="4"/>
  <c r="J107" i="4" s="1"/>
  <c r="K107" i="4" s="1"/>
  <c r="G108" i="4"/>
  <c r="H106" i="2"/>
  <c r="J106" i="2" s="1"/>
  <c r="K106" i="2" s="1"/>
  <c r="G107" i="2"/>
  <c r="H109" i="1"/>
  <c r="G110" i="1"/>
  <c r="G109" i="3"/>
  <c r="H108" i="3"/>
  <c r="E110" i="2"/>
  <c r="F109" i="2"/>
  <c r="H110" i="9" l="1"/>
  <c r="G111" i="9"/>
  <c r="F108" i="9"/>
  <c r="J108" i="9" s="1"/>
  <c r="K108" i="9" s="1"/>
  <c r="E109" i="9"/>
  <c r="F110" i="4"/>
  <c r="E111" i="4"/>
  <c r="G108" i="2"/>
  <c r="H107" i="2"/>
  <c r="J107" i="2" s="1"/>
  <c r="K107" i="2" s="1"/>
  <c r="G109" i="4"/>
  <c r="H108" i="4"/>
  <c r="J108" i="4" s="1"/>
  <c r="K108" i="4" s="1"/>
  <c r="F106" i="5"/>
  <c r="J106" i="5" s="1"/>
  <c r="K106" i="5" s="1"/>
  <c r="E107" i="5"/>
  <c r="G110" i="3"/>
  <c r="H109" i="3"/>
  <c r="H110" i="1"/>
  <c r="G111" i="1"/>
  <c r="H107" i="5"/>
  <c r="G108" i="5"/>
  <c r="E109" i="1"/>
  <c r="F108" i="1"/>
  <c r="J108" i="1" s="1"/>
  <c r="K108" i="1" s="1"/>
  <c r="E107" i="3"/>
  <c r="F106" i="3"/>
  <c r="J106" i="3" s="1"/>
  <c r="K106" i="3" s="1"/>
  <c r="E111" i="2"/>
  <c r="F110" i="2"/>
  <c r="F109" i="9" l="1"/>
  <c r="J109" i="9" s="1"/>
  <c r="K109" i="9" s="1"/>
  <c r="E110" i="9"/>
  <c r="H111" i="9"/>
  <c r="G112" i="9"/>
  <c r="H108" i="5"/>
  <c r="G109" i="5"/>
  <c r="J107" i="5"/>
  <c r="K107" i="5" s="1"/>
  <c r="H110" i="3"/>
  <c r="G111" i="3"/>
  <c r="H109" i="4"/>
  <c r="J109" i="4" s="1"/>
  <c r="K109" i="4" s="1"/>
  <c r="G110" i="4"/>
  <c r="E112" i="4"/>
  <c r="F111" i="4"/>
  <c r="E110" i="1"/>
  <c r="F109" i="1"/>
  <c r="J109" i="1" s="1"/>
  <c r="K109" i="1" s="1"/>
  <c r="E108" i="3"/>
  <c r="F107" i="3"/>
  <c r="J107" i="3" s="1"/>
  <c r="K107" i="3" s="1"/>
  <c r="G112" i="1"/>
  <c r="H111" i="1"/>
  <c r="E108" i="5"/>
  <c r="F107" i="5"/>
  <c r="G109" i="2"/>
  <c r="H108" i="2"/>
  <c r="J108" i="2" s="1"/>
  <c r="K108" i="2" s="1"/>
  <c r="F111" i="2"/>
  <c r="E112" i="2"/>
  <c r="G113" i="9" l="1"/>
  <c r="H112" i="9"/>
  <c r="E111" i="9"/>
  <c r="F110" i="9"/>
  <c r="J110" i="9" s="1"/>
  <c r="K110" i="9" s="1"/>
  <c r="E113" i="4"/>
  <c r="F112" i="4"/>
  <c r="H110" i="4"/>
  <c r="J110" i="4" s="1"/>
  <c r="K110" i="4" s="1"/>
  <c r="G111" i="4"/>
  <c r="F108" i="5"/>
  <c r="E109" i="5"/>
  <c r="H112" i="1"/>
  <c r="G113" i="1"/>
  <c r="H109" i="5"/>
  <c r="G110" i="5"/>
  <c r="F108" i="3"/>
  <c r="J108" i="3" s="1"/>
  <c r="K108" i="3" s="1"/>
  <c r="E109" i="3"/>
  <c r="G110" i="2"/>
  <c r="H109" i="2"/>
  <c r="J109" i="2" s="1"/>
  <c r="K109" i="2" s="1"/>
  <c r="E111" i="1"/>
  <c r="F110" i="1"/>
  <c r="J110" i="1" s="1"/>
  <c r="K110" i="1" s="1"/>
  <c r="G112" i="3"/>
  <c r="H111" i="3"/>
  <c r="J108" i="5"/>
  <c r="K108" i="5" s="1"/>
  <c r="E113" i="2"/>
  <c r="F112" i="2"/>
  <c r="E112" i="9" l="1"/>
  <c r="F111" i="9"/>
  <c r="J111" i="9" s="1"/>
  <c r="K111" i="9" s="1"/>
  <c r="G114" i="9"/>
  <c r="H113" i="9"/>
  <c r="H113" i="1"/>
  <c r="G114" i="1"/>
  <c r="H111" i="4"/>
  <c r="J111" i="4" s="1"/>
  <c r="K111" i="4" s="1"/>
  <c r="G112" i="4"/>
  <c r="E112" i="1"/>
  <c r="F111" i="1"/>
  <c r="J111" i="1" s="1"/>
  <c r="K111" i="1" s="1"/>
  <c r="H112" i="3"/>
  <c r="G113" i="3"/>
  <c r="F109" i="3"/>
  <c r="J109" i="3" s="1"/>
  <c r="K109" i="3" s="1"/>
  <c r="E110" i="3"/>
  <c r="H110" i="2"/>
  <c r="J110" i="2" s="1"/>
  <c r="K110" i="2" s="1"/>
  <c r="G111" i="2"/>
  <c r="H110" i="5"/>
  <c r="G111" i="5"/>
  <c r="F109" i="5"/>
  <c r="J109" i="5" s="1"/>
  <c r="K109" i="5" s="1"/>
  <c r="E110" i="5"/>
  <c r="F113" i="4"/>
  <c r="E114" i="4"/>
  <c r="E114" i="2"/>
  <c r="F113" i="2"/>
  <c r="H114" i="9" l="1"/>
  <c r="G115" i="9"/>
  <c r="F112" i="9"/>
  <c r="J112" i="9" s="1"/>
  <c r="K112" i="9" s="1"/>
  <c r="E113" i="9"/>
  <c r="E115" i="4"/>
  <c r="F114" i="4"/>
  <c r="G114" i="3"/>
  <c r="H113" i="3"/>
  <c r="G113" i="4"/>
  <c r="H112" i="4"/>
  <c r="J112" i="4" s="1"/>
  <c r="K112" i="4" s="1"/>
  <c r="G112" i="5"/>
  <c r="H111" i="5"/>
  <c r="F110" i="3"/>
  <c r="J110" i="3" s="1"/>
  <c r="K110" i="3" s="1"/>
  <c r="E111" i="3"/>
  <c r="H114" i="1"/>
  <c r="G115" i="1"/>
  <c r="E111" i="5"/>
  <c r="F110" i="5"/>
  <c r="J110" i="5" s="1"/>
  <c r="K110" i="5" s="1"/>
  <c r="H111" i="2"/>
  <c r="J111" i="2" s="1"/>
  <c r="K111" i="2" s="1"/>
  <c r="G112" i="2"/>
  <c r="F112" i="1"/>
  <c r="J112" i="1" s="1"/>
  <c r="K112" i="1" s="1"/>
  <c r="E113" i="1"/>
  <c r="E115" i="2"/>
  <c r="F114" i="2"/>
  <c r="F113" i="9" l="1"/>
  <c r="J113" i="9" s="1"/>
  <c r="K113" i="9" s="1"/>
  <c r="E114" i="9"/>
  <c r="H115" i="9"/>
  <c r="G116" i="9"/>
  <c r="E112" i="5"/>
  <c r="F111" i="5"/>
  <c r="F111" i="3"/>
  <c r="J111" i="3" s="1"/>
  <c r="K111" i="3" s="1"/>
  <c r="E112" i="3"/>
  <c r="H112" i="5"/>
  <c r="G113" i="5"/>
  <c r="G115" i="3"/>
  <c r="H114" i="3"/>
  <c r="G113" i="2"/>
  <c r="H112" i="2"/>
  <c r="J112" i="2" s="1"/>
  <c r="K112" i="2" s="1"/>
  <c r="H115" i="1"/>
  <c r="G116" i="1"/>
  <c r="G114" i="4"/>
  <c r="H113" i="4"/>
  <c r="J113" i="4" s="1"/>
  <c r="K113" i="4" s="1"/>
  <c r="F115" i="4"/>
  <c r="E116" i="4"/>
  <c r="F113" i="1"/>
  <c r="J113" i="1" s="1"/>
  <c r="K113" i="1" s="1"/>
  <c r="E114" i="1"/>
  <c r="J111" i="5"/>
  <c r="K111" i="5" s="1"/>
  <c r="E116" i="2"/>
  <c r="F115" i="2"/>
  <c r="G117" i="9" l="1"/>
  <c r="H116" i="9"/>
  <c r="E115" i="9"/>
  <c r="F114" i="9"/>
  <c r="J114" i="9" s="1"/>
  <c r="K114" i="9" s="1"/>
  <c r="E117" i="4"/>
  <c r="F116" i="4"/>
  <c r="H115" i="3"/>
  <c r="G116" i="3"/>
  <c r="H113" i="5"/>
  <c r="G114" i="5"/>
  <c r="E115" i="1"/>
  <c r="F114" i="1"/>
  <c r="J114" i="1" s="1"/>
  <c r="K114" i="1" s="1"/>
  <c r="G114" i="2"/>
  <c r="H113" i="2"/>
  <c r="J113" i="2" s="1"/>
  <c r="K113" i="2" s="1"/>
  <c r="E113" i="5"/>
  <c r="F112" i="5"/>
  <c r="J112" i="5" s="1"/>
  <c r="K112" i="5" s="1"/>
  <c r="G115" i="4"/>
  <c r="H114" i="4"/>
  <c r="J114" i="4" s="1"/>
  <c r="K114" i="4" s="1"/>
  <c r="G117" i="1"/>
  <c r="H116" i="1"/>
  <c r="F112" i="3"/>
  <c r="J112" i="3" s="1"/>
  <c r="K112" i="3" s="1"/>
  <c r="E113" i="3"/>
  <c r="E117" i="2"/>
  <c r="F116" i="2"/>
  <c r="E116" i="9" l="1"/>
  <c r="F115" i="9"/>
  <c r="J115" i="9" s="1"/>
  <c r="K115" i="9" s="1"/>
  <c r="G118" i="9"/>
  <c r="H117" i="9"/>
  <c r="G118" i="1"/>
  <c r="H117" i="1"/>
  <c r="G115" i="2"/>
  <c r="H114" i="2"/>
  <c r="J114" i="2" s="1"/>
  <c r="K114" i="2" s="1"/>
  <c r="G117" i="3"/>
  <c r="H116" i="3"/>
  <c r="F113" i="3"/>
  <c r="J113" i="3" s="1"/>
  <c r="K113" i="3" s="1"/>
  <c r="E114" i="3"/>
  <c r="E114" i="5"/>
  <c r="F113" i="5"/>
  <c r="F115" i="1"/>
  <c r="J115" i="1" s="1"/>
  <c r="K115" i="1" s="1"/>
  <c r="E116" i="1"/>
  <c r="H115" i="4"/>
  <c r="J115" i="4" s="1"/>
  <c r="K115" i="4" s="1"/>
  <c r="G116" i="4"/>
  <c r="G115" i="5"/>
  <c r="H114" i="5"/>
  <c r="J113" i="5"/>
  <c r="K113" i="5" s="1"/>
  <c r="E118" i="4"/>
  <c r="F117" i="4"/>
  <c r="E118" i="2"/>
  <c r="F117" i="2"/>
  <c r="F116" i="9" l="1"/>
  <c r="J116" i="9" s="1"/>
  <c r="K116" i="9" s="1"/>
  <c r="E117" i="9"/>
  <c r="H118" i="9"/>
  <c r="G119" i="9"/>
  <c r="E117" i="1"/>
  <c r="F116" i="1"/>
  <c r="J116" i="1" s="1"/>
  <c r="K116" i="1" s="1"/>
  <c r="E115" i="3"/>
  <c r="F114" i="3"/>
  <c r="J114" i="3" s="1"/>
  <c r="K114" i="3" s="1"/>
  <c r="G116" i="5"/>
  <c r="H115" i="5"/>
  <c r="H115" i="2"/>
  <c r="J115" i="2" s="1"/>
  <c r="K115" i="2" s="1"/>
  <c r="G116" i="2"/>
  <c r="F118" i="4"/>
  <c r="E119" i="4"/>
  <c r="G117" i="4"/>
  <c r="H116" i="4"/>
  <c r="J116" i="4" s="1"/>
  <c r="K116" i="4" s="1"/>
  <c r="E115" i="5"/>
  <c r="F114" i="5"/>
  <c r="J114" i="5" s="1"/>
  <c r="K114" i="5" s="1"/>
  <c r="G118" i="3"/>
  <c r="H117" i="3"/>
  <c r="G119" i="1"/>
  <c r="H118" i="1"/>
  <c r="E119" i="2"/>
  <c r="F118" i="2"/>
  <c r="G120" i="9" l="1"/>
  <c r="H119" i="9"/>
  <c r="E118" i="9"/>
  <c r="F117" i="9"/>
  <c r="J117" i="9" s="1"/>
  <c r="K117" i="9" s="1"/>
  <c r="G119" i="3"/>
  <c r="H118" i="3"/>
  <c r="E116" i="3"/>
  <c r="F115" i="3"/>
  <c r="J115" i="3" s="1"/>
  <c r="K115" i="3" s="1"/>
  <c r="G118" i="4"/>
  <c r="H117" i="4"/>
  <c r="J117" i="4" s="1"/>
  <c r="K117" i="4" s="1"/>
  <c r="E120" i="4"/>
  <c r="F119" i="4"/>
  <c r="H119" i="1"/>
  <c r="G120" i="1"/>
  <c r="F115" i="5"/>
  <c r="J115" i="5" s="1"/>
  <c r="K115" i="5" s="1"/>
  <c r="E116" i="5"/>
  <c r="H116" i="5"/>
  <c r="G117" i="5"/>
  <c r="E118" i="1"/>
  <c r="F117" i="1"/>
  <c r="J117" i="1" s="1"/>
  <c r="K117" i="1" s="1"/>
  <c r="G117" i="2"/>
  <c r="H116" i="2"/>
  <c r="J116" i="2" s="1"/>
  <c r="K116" i="2" s="1"/>
  <c r="E120" i="2"/>
  <c r="F119" i="2"/>
  <c r="G121" i="9" l="1"/>
  <c r="H120" i="9"/>
  <c r="E119" i="9"/>
  <c r="F118" i="9"/>
  <c r="J118" i="9" s="1"/>
  <c r="K118" i="9" s="1"/>
  <c r="H117" i="5"/>
  <c r="G118" i="5"/>
  <c r="G118" i="2"/>
  <c r="H117" i="2"/>
  <c r="J117" i="2" s="1"/>
  <c r="K117" i="2" s="1"/>
  <c r="H120" i="1"/>
  <c r="G121" i="1"/>
  <c r="F120" i="4"/>
  <c r="E121" i="4"/>
  <c r="E117" i="3"/>
  <c r="F116" i="3"/>
  <c r="J116" i="3" s="1"/>
  <c r="K116" i="3" s="1"/>
  <c r="F118" i="1"/>
  <c r="J118" i="1" s="1"/>
  <c r="K118" i="1" s="1"/>
  <c r="E119" i="1"/>
  <c r="E117" i="5"/>
  <c r="F116" i="5"/>
  <c r="J116" i="5" s="1"/>
  <c r="K116" i="5" s="1"/>
  <c r="H118" i="4"/>
  <c r="J118" i="4" s="1"/>
  <c r="K118" i="4" s="1"/>
  <c r="G119" i="4"/>
  <c r="H119" i="3"/>
  <c r="G120" i="3"/>
  <c r="E121" i="2"/>
  <c r="F120" i="2"/>
  <c r="H121" i="9" l="1"/>
  <c r="G122" i="9"/>
  <c r="F119" i="9"/>
  <c r="J119" i="9" s="1"/>
  <c r="K119" i="9" s="1"/>
  <c r="E120" i="9"/>
  <c r="G121" i="3"/>
  <c r="H120" i="3"/>
  <c r="H121" i="1"/>
  <c r="G122" i="1"/>
  <c r="G119" i="5"/>
  <c r="H118" i="5"/>
  <c r="G119" i="2"/>
  <c r="H118" i="2"/>
  <c r="J118" i="2" s="1"/>
  <c r="K118" i="2" s="1"/>
  <c r="E118" i="5"/>
  <c r="F117" i="5"/>
  <c r="J117" i="5" s="1"/>
  <c r="K117" i="5" s="1"/>
  <c r="F117" i="3"/>
  <c r="J117" i="3" s="1"/>
  <c r="K117" i="3" s="1"/>
  <c r="E118" i="3"/>
  <c r="E122" i="4"/>
  <c r="F121" i="4"/>
  <c r="H119" i="4"/>
  <c r="J119" i="4" s="1"/>
  <c r="K119" i="4" s="1"/>
  <c r="G120" i="4"/>
  <c r="E120" i="1"/>
  <c r="F119" i="1"/>
  <c r="J119" i="1" s="1"/>
  <c r="K119" i="1" s="1"/>
  <c r="E122" i="2"/>
  <c r="F121" i="2"/>
  <c r="F120" i="9" l="1"/>
  <c r="J120" i="9" s="1"/>
  <c r="K120" i="9" s="1"/>
  <c r="E121" i="9"/>
  <c r="H122" i="9"/>
  <c r="G123" i="9"/>
  <c r="F118" i="3"/>
  <c r="J118" i="3" s="1"/>
  <c r="K118" i="3" s="1"/>
  <c r="E119" i="3"/>
  <c r="H119" i="5"/>
  <c r="G120" i="5"/>
  <c r="G123" i="1"/>
  <c r="H122" i="1"/>
  <c r="H119" i="2"/>
  <c r="J119" i="2" s="1"/>
  <c r="K119" i="2" s="1"/>
  <c r="G120" i="2"/>
  <c r="F120" i="1"/>
  <c r="J120" i="1" s="1"/>
  <c r="K120" i="1" s="1"/>
  <c r="E121" i="1"/>
  <c r="G121" i="4"/>
  <c r="H120" i="4"/>
  <c r="J120" i="4" s="1"/>
  <c r="K120" i="4" s="1"/>
  <c r="F122" i="4"/>
  <c r="E123" i="4"/>
  <c r="E119" i="5"/>
  <c r="F118" i="5"/>
  <c r="J118" i="5" s="1"/>
  <c r="K118" i="5" s="1"/>
  <c r="G122" i="3"/>
  <c r="H121" i="3"/>
  <c r="E123" i="2"/>
  <c r="F122" i="2"/>
  <c r="G124" i="9" l="1"/>
  <c r="H123" i="9"/>
  <c r="E122" i="9"/>
  <c r="F121" i="9"/>
  <c r="J121" i="9" s="1"/>
  <c r="K121" i="9" s="1"/>
  <c r="G122" i="4"/>
  <c r="H121" i="4"/>
  <c r="J121" i="4" s="1"/>
  <c r="K121" i="4" s="1"/>
  <c r="G121" i="5"/>
  <c r="H120" i="5"/>
  <c r="F123" i="4"/>
  <c r="E124" i="4"/>
  <c r="E122" i="1"/>
  <c r="F121" i="1"/>
  <c r="J121" i="1" s="1"/>
  <c r="K121" i="1" s="1"/>
  <c r="E120" i="5"/>
  <c r="F119" i="5"/>
  <c r="J119" i="5" s="1"/>
  <c r="K119" i="5" s="1"/>
  <c r="H120" i="2"/>
  <c r="J120" i="2" s="1"/>
  <c r="K120" i="2" s="1"/>
  <c r="G121" i="2"/>
  <c r="G123" i="3"/>
  <c r="H122" i="3"/>
  <c r="E120" i="3"/>
  <c r="F119" i="3"/>
  <c r="J119" i="3" s="1"/>
  <c r="K119" i="3" s="1"/>
  <c r="G124" i="1"/>
  <c r="H123" i="1"/>
  <c r="E124" i="2"/>
  <c r="F123" i="2"/>
  <c r="G125" i="9" l="1"/>
  <c r="H124" i="9"/>
  <c r="E123" i="9"/>
  <c r="F122" i="9"/>
  <c r="J122" i="9" s="1"/>
  <c r="K122" i="9" s="1"/>
  <c r="E123" i="1"/>
  <c r="F122" i="1"/>
  <c r="J122" i="1" s="1"/>
  <c r="K122" i="1" s="1"/>
  <c r="G125" i="1"/>
  <c r="H124" i="1"/>
  <c r="G124" i="3"/>
  <c r="H123" i="3"/>
  <c r="F120" i="5"/>
  <c r="E121" i="5"/>
  <c r="E125" i="4"/>
  <c r="F124" i="4"/>
  <c r="G123" i="4"/>
  <c r="H122" i="4"/>
  <c r="J122" i="4" s="1"/>
  <c r="K122" i="4" s="1"/>
  <c r="H121" i="2"/>
  <c r="J121" i="2" s="1"/>
  <c r="K121" i="2" s="1"/>
  <c r="G122" i="2"/>
  <c r="J120" i="5"/>
  <c r="K120" i="5" s="1"/>
  <c r="E121" i="3"/>
  <c r="F120" i="3"/>
  <c r="J120" i="3" s="1"/>
  <c r="K120" i="3" s="1"/>
  <c r="G122" i="5"/>
  <c r="H121" i="5"/>
  <c r="E125" i="2"/>
  <c r="F124" i="2"/>
  <c r="H125" i="9" l="1"/>
  <c r="G126" i="9"/>
  <c r="F123" i="9"/>
  <c r="J123" i="9" s="1"/>
  <c r="K123" i="9" s="1"/>
  <c r="E124" i="9"/>
  <c r="E122" i="3"/>
  <c r="F121" i="3"/>
  <c r="J121" i="3" s="1"/>
  <c r="K121" i="3" s="1"/>
  <c r="F121" i="5"/>
  <c r="E122" i="5"/>
  <c r="J121" i="5"/>
  <c r="K121" i="5" s="1"/>
  <c r="H125" i="1"/>
  <c r="G126" i="1"/>
  <c r="G123" i="5"/>
  <c r="H122" i="5"/>
  <c r="H122" i="2"/>
  <c r="J122" i="2" s="1"/>
  <c r="K122" i="2" s="1"/>
  <c r="G123" i="2"/>
  <c r="G124" i="4"/>
  <c r="H123" i="4"/>
  <c r="J123" i="4" s="1"/>
  <c r="K123" i="4" s="1"/>
  <c r="E126" i="4"/>
  <c r="F125" i="4"/>
  <c r="H124" i="3"/>
  <c r="G125" i="3"/>
  <c r="F123" i="1"/>
  <c r="J123" i="1" s="1"/>
  <c r="K123" i="1" s="1"/>
  <c r="E124" i="1"/>
  <c r="E126" i="2"/>
  <c r="F125" i="2"/>
  <c r="F124" i="9" l="1"/>
  <c r="J124" i="9" s="1"/>
  <c r="K124" i="9" s="1"/>
  <c r="E125" i="9"/>
  <c r="H126" i="9"/>
  <c r="G127" i="9"/>
  <c r="G125" i="4"/>
  <c r="H124" i="4"/>
  <c r="J124" i="4" s="1"/>
  <c r="K124" i="4" s="1"/>
  <c r="H123" i="5"/>
  <c r="G124" i="5"/>
  <c r="E123" i="5"/>
  <c r="F122" i="5"/>
  <c r="E125" i="1"/>
  <c r="F124" i="1"/>
  <c r="J124" i="1" s="1"/>
  <c r="K124" i="1" s="1"/>
  <c r="G124" i="2"/>
  <c r="H123" i="2"/>
  <c r="J123" i="2" s="1"/>
  <c r="K123" i="2" s="1"/>
  <c r="H126" i="1"/>
  <c r="G127" i="1"/>
  <c r="E127" i="4"/>
  <c r="F126" i="4"/>
  <c r="G126" i="3"/>
  <c r="H125" i="3"/>
  <c r="J122" i="5"/>
  <c r="K122" i="5" s="1"/>
  <c r="E123" i="3"/>
  <c r="F122" i="3"/>
  <c r="J122" i="3" s="1"/>
  <c r="K122" i="3" s="1"/>
  <c r="E127" i="2"/>
  <c r="F126" i="2"/>
  <c r="G128" i="9" l="1"/>
  <c r="H127" i="9"/>
  <c r="E126" i="9"/>
  <c r="F125" i="9"/>
  <c r="J125" i="9" s="1"/>
  <c r="K125" i="9" s="1"/>
  <c r="F125" i="1"/>
  <c r="J125" i="1" s="1"/>
  <c r="K125" i="1" s="1"/>
  <c r="E126" i="1"/>
  <c r="G125" i="5"/>
  <c r="H124" i="5"/>
  <c r="G127" i="3"/>
  <c r="H126" i="3"/>
  <c r="E124" i="3"/>
  <c r="F123" i="3"/>
  <c r="J123" i="3" s="1"/>
  <c r="K123" i="3" s="1"/>
  <c r="G125" i="2"/>
  <c r="H124" i="2"/>
  <c r="J124" i="2" s="1"/>
  <c r="K124" i="2" s="1"/>
  <c r="E128" i="4"/>
  <c r="F127" i="4"/>
  <c r="G128" i="1"/>
  <c r="H127" i="1"/>
  <c r="E124" i="5"/>
  <c r="F123" i="5"/>
  <c r="J123" i="5" s="1"/>
  <c r="K123" i="5" s="1"/>
  <c r="H125" i="4"/>
  <c r="J125" i="4" s="1"/>
  <c r="K125" i="4" s="1"/>
  <c r="G126" i="4"/>
  <c r="F127" i="2"/>
  <c r="E128" i="2"/>
  <c r="E127" i="9" l="1"/>
  <c r="F126" i="9"/>
  <c r="J126" i="9" s="1"/>
  <c r="K126" i="9" s="1"/>
  <c r="G129" i="9"/>
  <c r="H128" i="9"/>
  <c r="G127" i="4"/>
  <c r="H126" i="4"/>
  <c r="J126" i="4" s="1"/>
  <c r="K126" i="4" s="1"/>
  <c r="G126" i="5"/>
  <c r="H125" i="5"/>
  <c r="H128" i="1"/>
  <c r="G129" i="1"/>
  <c r="H125" i="2"/>
  <c r="J125" i="2" s="1"/>
  <c r="K125" i="2" s="1"/>
  <c r="G126" i="2"/>
  <c r="F126" i="1"/>
  <c r="J126" i="1" s="1"/>
  <c r="K126" i="1" s="1"/>
  <c r="E127" i="1"/>
  <c r="E125" i="3"/>
  <c r="F124" i="3"/>
  <c r="J124" i="3" s="1"/>
  <c r="K124" i="3" s="1"/>
  <c r="G128" i="3"/>
  <c r="H127" i="3"/>
  <c r="E125" i="5"/>
  <c r="F124" i="5"/>
  <c r="F128" i="4"/>
  <c r="E129" i="4"/>
  <c r="J124" i="5"/>
  <c r="K124" i="5" s="1"/>
  <c r="E129" i="2"/>
  <c r="F128" i="2"/>
  <c r="H129" i="9" l="1"/>
  <c r="G130" i="9"/>
  <c r="F127" i="9"/>
  <c r="J127" i="9" s="1"/>
  <c r="K127" i="9" s="1"/>
  <c r="E128" i="9"/>
  <c r="H126" i="2"/>
  <c r="J126" i="2" s="1"/>
  <c r="K126" i="2" s="1"/>
  <c r="G127" i="2"/>
  <c r="F125" i="5"/>
  <c r="E126" i="5"/>
  <c r="F125" i="3"/>
  <c r="J125" i="3" s="1"/>
  <c r="K125" i="3" s="1"/>
  <c r="E126" i="3"/>
  <c r="J125" i="5"/>
  <c r="K125" i="5" s="1"/>
  <c r="E130" i="4"/>
  <c r="F129" i="4"/>
  <c r="E128" i="1"/>
  <c r="F127" i="1"/>
  <c r="J127" i="1" s="1"/>
  <c r="K127" i="1" s="1"/>
  <c r="G130" i="1"/>
  <c r="H129" i="1"/>
  <c r="G127" i="5"/>
  <c r="H126" i="5"/>
  <c r="H128" i="3"/>
  <c r="G129" i="3"/>
  <c r="H127" i="4"/>
  <c r="J127" i="4" s="1"/>
  <c r="K127" i="4" s="1"/>
  <c r="G128" i="4"/>
  <c r="E130" i="2"/>
  <c r="F129" i="2"/>
  <c r="F128" i="9" l="1"/>
  <c r="J128" i="9" s="1"/>
  <c r="K128" i="9" s="1"/>
  <c r="E129" i="9"/>
  <c r="H130" i="9"/>
  <c r="G131" i="9"/>
  <c r="H128" i="4"/>
  <c r="J128" i="4" s="1"/>
  <c r="K128" i="4" s="1"/>
  <c r="G129" i="4"/>
  <c r="F126" i="5"/>
  <c r="E127" i="5"/>
  <c r="G131" i="1"/>
  <c r="H130" i="1"/>
  <c r="E131" i="4"/>
  <c r="F130" i="4"/>
  <c r="J126" i="5"/>
  <c r="K126" i="5" s="1"/>
  <c r="E127" i="3"/>
  <c r="F126" i="3"/>
  <c r="J126" i="3" s="1"/>
  <c r="K126" i="3" s="1"/>
  <c r="H127" i="2"/>
  <c r="J127" i="2" s="1"/>
  <c r="K127" i="2" s="1"/>
  <c r="G128" i="2"/>
  <c r="H129" i="3"/>
  <c r="G130" i="3"/>
  <c r="H127" i="5"/>
  <c r="G128" i="5"/>
  <c r="F128" i="1"/>
  <c r="J128" i="1" s="1"/>
  <c r="K128" i="1" s="1"/>
  <c r="E129" i="1"/>
  <c r="E131" i="2"/>
  <c r="F130" i="2"/>
  <c r="G132" i="9" l="1"/>
  <c r="H131" i="9"/>
  <c r="E130" i="9"/>
  <c r="F129" i="9"/>
  <c r="J129" i="9" s="1"/>
  <c r="K129" i="9" s="1"/>
  <c r="G129" i="5"/>
  <c r="H128" i="5"/>
  <c r="G129" i="2"/>
  <c r="H128" i="2"/>
  <c r="J128" i="2" s="1"/>
  <c r="K128" i="2" s="1"/>
  <c r="H131" i="1"/>
  <c r="G132" i="1"/>
  <c r="J127" i="5"/>
  <c r="K127" i="5" s="1"/>
  <c r="E128" i="5"/>
  <c r="F127" i="5"/>
  <c r="H129" i="4"/>
  <c r="J129" i="4" s="1"/>
  <c r="K129" i="4" s="1"/>
  <c r="G130" i="4"/>
  <c r="E130" i="1"/>
  <c r="F129" i="1"/>
  <c r="J129" i="1" s="1"/>
  <c r="K129" i="1" s="1"/>
  <c r="G131" i="3"/>
  <c r="H130" i="3"/>
  <c r="E132" i="4"/>
  <c r="F131" i="4"/>
  <c r="E128" i="3"/>
  <c r="F127" i="3"/>
  <c r="J127" i="3" s="1"/>
  <c r="K127" i="3" s="1"/>
  <c r="E132" i="2"/>
  <c r="F131" i="2"/>
  <c r="E131" i="9" l="1"/>
  <c r="F130" i="9"/>
  <c r="J130" i="9" s="1"/>
  <c r="K130" i="9" s="1"/>
  <c r="G133" i="9"/>
  <c r="H132" i="9"/>
  <c r="F130" i="1"/>
  <c r="J130" i="1" s="1"/>
  <c r="K130" i="1" s="1"/>
  <c r="E131" i="1"/>
  <c r="E129" i="3"/>
  <c r="F128" i="3"/>
  <c r="J128" i="3" s="1"/>
  <c r="K128" i="3" s="1"/>
  <c r="G131" i="4"/>
  <c r="H130" i="4"/>
  <c r="J130" i="4" s="1"/>
  <c r="K130" i="4" s="1"/>
  <c r="H129" i="2"/>
  <c r="J129" i="2" s="1"/>
  <c r="K129" i="2" s="1"/>
  <c r="G130" i="2"/>
  <c r="F132" i="4"/>
  <c r="E133" i="4"/>
  <c r="E129" i="5"/>
  <c r="F128" i="5"/>
  <c r="J128" i="5" s="1"/>
  <c r="K128" i="5" s="1"/>
  <c r="G132" i="3"/>
  <c r="H131" i="3"/>
  <c r="H132" i="1"/>
  <c r="G133" i="1"/>
  <c r="G130" i="5"/>
  <c r="H129" i="5"/>
  <c r="E133" i="2"/>
  <c r="F132" i="2"/>
  <c r="H133" i="9" l="1"/>
  <c r="G134" i="9"/>
  <c r="F131" i="9"/>
  <c r="J131" i="9" s="1"/>
  <c r="K131" i="9" s="1"/>
  <c r="E132" i="9"/>
  <c r="H130" i="5"/>
  <c r="G131" i="5"/>
  <c r="E130" i="5"/>
  <c r="F129" i="5"/>
  <c r="E130" i="3"/>
  <c r="F129" i="3"/>
  <c r="J129" i="3" s="1"/>
  <c r="K129" i="3" s="1"/>
  <c r="H132" i="3"/>
  <c r="G133" i="3"/>
  <c r="E134" i="4"/>
  <c r="F133" i="4"/>
  <c r="F131" i="1"/>
  <c r="J131" i="1" s="1"/>
  <c r="K131" i="1" s="1"/>
  <c r="E132" i="1"/>
  <c r="J129" i="5"/>
  <c r="K129" i="5" s="1"/>
  <c r="G131" i="2"/>
  <c r="H130" i="2"/>
  <c r="J130" i="2" s="1"/>
  <c r="K130" i="2" s="1"/>
  <c r="H133" i="1"/>
  <c r="G134" i="1"/>
  <c r="G132" i="4"/>
  <c r="H131" i="4"/>
  <c r="J131" i="4" s="1"/>
  <c r="K131" i="4" s="1"/>
  <c r="E134" i="2"/>
  <c r="F133" i="2"/>
  <c r="F132" i="9" l="1"/>
  <c r="J132" i="9" s="1"/>
  <c r="K132" i="9" s="1"/>
  <c r="E133" i="9"/>
  <c r="H134" i="9"/>
  <c r="G135" i="9"/>
  <c r="G134" i="3"/>
  <c r="H133" i="3"/>
  <c r="G133" i="4"/>
  <c r="H132" i="4"/>
  <c r="J132" i="4" s="1"/>
  <c r="K132" i="4" s="1"/>
  <c r="E131" i="5"/>
  <c r="F130" i="5"/>
  <c r="F132" i="1"/>
  <c r="J132" i="1" s="1"/>
  <c r="K132" i="1" s="1"/>
  <c r="E133" i="1"/>
  <c r="G135" i="1"/>
  <c r="H134" i="1"/>
  <c r="H131" i="2"/>
  <c r="J131" i="2" s="1"/>
  <c r="K131" i="2" s="1"/>
  <c r="G132" i="2"/>
  <c r="G132" i="5"/>
  <c r="H131" i="5"/>
  <c r="F134" i="4"/>
  <c r="E135" i="4"/>
  <c r="E131" i="3"/>
  <c r="F130" i="3"/>
  <c r="J130" i="3" s="1"/>
  <c r="K130" i="3" s="1"/>
  <c r="J130" i="5"/>
  <c r="K130" i="5" s="1"/>
  <c r="E135" i="2"/>
  <c r="F134" i="2"/>
  <c r="G136" i="9" l="1"/>
  <c r="H135" i="9"/>
  <c r="E134" i="9"/>
  <c r="F133" i="9"/>
  <c r="J133" i="9" s="1"/>
  <c r="K133" i="9" s="1"/>
  <c r="E134" i="1"/>
  <c r="F133" i="1"/>
  <c r="J133" i="1" s="1"/>
  <c r="K133" i="1" s="1"/>
  <c r="G134" i="4"/>
  <c r="H133" i="4"/>
  <c r="J133" i="4" s="1"/>
  <c r="K133" i="4" s="1"/>
  <c r="F131" i="3"/>
  <c r="J131" i="3" s="1"/>
  <c r="K131" i="3" s="1"/>
  <c r="E132" i="3"/>
  <c r="G133" i="5"/>
  <c r="H132" i="5"/>
  <c r="H135" i="1"/>
  <c r="G136" i="1"/>
  <c r="E136" i="4"/>
  <c r="F135" i="4"/>
  <c r="H132" i="2"/>
  <c r="J132" i="2" s="1"/>
  <c r="K132" i="2" s="1"/>
  <c r="G133" i="2"/>
  <c r="E132" i="5"/>
  <c r="F131" i="5"/>
  <c r="J131" i="5" s="1"/>
  <c r="K131" i="5" s="1"/>
  <c r="G135" i="3"/>
  <c r="H134" i="3"/>
  <c r="F135" i="2"/>
  <c r="E136" i="2"/>
  <c r="G137" i="9" l="1"/>
  <c r="H136" i="9"/>
  <c r="E135" i="9"/>
  <c r="F134" i="9"/>
  <c r="J134" i="9" s="1"/>
  <c r="K134" i="9" s="1"/>
  <c r="G134" i="2"/>
  <c r="H133" i="2"/>
  <c r="J133" i="2" s="1"/>
  <c r="K133" i="2" s="1"/>
  <c r="G137" i="1"/>
  <c r="H136" i="1"/>
  <c r="E133" i="3"/>
  <c r="F132" i="3"/>
  <c r="J132" i="3" s="1"/>
  <c r="K132" i="3" s="1"/>
  <c r="H135" i="3"/>
  <c r="G136" i="3"/>
  <c r="J132" i="5"/>
  <c r="K132" i="5" s="1"/>
  <c r="F134" i="1"/>
  <c r="J134" i="1" s="1"/>
  <c r="K134" i="1" s="1"/>
  <c r="E135" i="1"/>
  <c r="F132" i="5"/>
  <c r="E133" i="5"/>
  <c r="F136" i="4"/>
  <c r="E137" i="4"/>
  <c r="G134" i="5"/>
  <c r="H133" i="5"/>
  <c r="G135" i="4"/>
  <c r="H134" i="4"/>
  <c r="J134" i="4" s="1"/>
  <c r="K134" i="4" s="1"/>
  <c r="E137" i="2"/>
  <c r="F136" i="2"/>
  <c r="H137" i="9" l="1"/>
  <c r="G138" i="9"/>
  <c r="F135" i="9"/>
  <c r="J135" i="9" s="1"/>
  <c r="K135" i="9" s="1"/>
  <c r="E136" i="9"/>
  <c r="F137" i="4"/>
  <c r="E138" i="4"/>
  <c r="E136" i="1"/>
  <c r="F135" i="1"/>
  <c r="J135" i="1" s="1"/>
  <c r="K135" i="1" s="1"/>
  <c r="G137" i="3"/>
  <c r="H136" i="3"/>
  <c r="H135" i="4"/>
  <c r="J135" i="4" s="1"/>
  <c r="K135" i="4" s="1"/>
  <c r="G136" i="4"/>
  <c r="G138" i="1"/>
  <c r="H137" i="1"/>
  <c r="F133" i="5"/>
  <c r="J133" i="5" s="1"/>
  <c r="K133" i="5" s="1"/>
  <c r="E134" i="5"/>
  <c r="H134" i="5"/>
  <c r="G135" i="5"/>
  <c r="E134" i="3"/>
  <c r="F133" i="3"/>
  <c r="J133" i="3" s="1"/>
  <c r="K133" i="3" s="1"/>
  <c r="H134" i="2"/>
  <c r="J134" i="2" s="1"/>
  <c r="K134" i="2" s="1"/>
  <c r="G135" i="2"/>
  <c r="E138" i="2"/>
  <c r="F137" i="2"/>
  <c r="F136" i="9" l="1"/>
  <c r="J136" i="9" s="1"/>
  <c r="K136" i="9" s="1"/>
  <c r="E137" i="9"/>
  <c r="H138" i="9"/>
  <c r="G139" i="9"/>
  <c r="G136" i="2"/>
  <c r="H135" i="2"/>
  <c r="J135" i="2" s="1"/>
  <c r="K135" i="2" s="1"/>
  <c r="H135" i="5"/>
  <c r="G136" i="5"/>
  <c r="F136" i="1"/>
  <c r="J136" i="1" s="1"/>
  <c r="K136" i="1" s="1"/>
  <c r="E137" i="1"/>
  <c r="F138" i="4"/>
  <c r="E139" i="4"/>
  <c r="H138" i="1"/>
  <c r="G139" i="1"/>
  <c r="G138" i="3"/>
  <c r="H137" i="3"/>
  <c r="E135" i="3"/>
  <c r="F134" i="3"/>
  <c r="J134" i="3" s="1"/>
  <c r="K134" i="3" s="1"/>
  <c r="E135" i="5"/>
  <c r="F134" i="5"/>
  <c r="J134" i="5" s="1"/>
  <c r="K134" i="5" s="1"/>
  <c r="H136" i="4"/>
  <c r="J136" i="4" s="1"/>
  <c r="K136" i="4" s="1"/>
  <c r="G137" i="4"/>
  <c r="E139" i="2"/>
  <c r="F138" i="2"/>
  <c r="G140" i="9" l="1"/>
  <c r="H139" i="9"/>
  <c r="E138" i="9"/>
  <c r="F137" i="9"/>
  <c r="J137" i="9" s="1"/>
  <c r="K137" i="9" s="1"/>
  <c r="H137" i="4"/>
  <c r="J137" i="4" s="1"/>
  <c r="K137" i="4" s="1"/>
  <c r="G138" i="4"/>
  <c r="H139" i="1"/>
  <c r="G140" i="1"/>
  <c r="E136" i="3"/>
  <c r="F135" i="3"/>
  <c r="J135" i="3" s="1"/>
  <c r="K135" i="3" s="1"/>
  <c r="E138" i="1"/>
  <c r="F137" i="1"/>
  <c r="J137" i="1" s="1"/>
  <c r="K137" i="1" s="1"/>
  <c r="E140" i="4"/>
  <c r="F139" i="4"/>
  <c r="H136" i="2"/>
  <c r="J136" i="2" s="1"/>
  <c r="K136" i="2" s="1"/>
  <c r="G137" i="2"/>
  <c r="F135" i="5"/>
  <c r="J135" i="5" s="1"/>
  <c r="K135" i="5" s="1"/>
  <c r="E136" i="5"/>
  <c r="H138" i="3"/>
  <c r="G139" i="3"/>
  <c r="G137" i="5"/>
  <c r="H136" i="5"/>
  <c r="E140" i="2"/>
  <c r="F139" i="2"/>
  <c r="G141" i="9" l="1"/>
  <c r="H140" i="9"/>
  <c r="E139" i="9"/>
  <c r="F138" i="9"/>
  <c r="J138" i="9" s="1"/>
  <c r="K138" i="9" s="1"/>
  <c r="F136" i="5"/>
  <c r="J136" i="5" s="1"/>
  <c r="K136" i="5" s="1"/>
  <c r="E137" i="5"/>
  <c r="H137" i="5"/>
  <c r="G138" i="5"/>
  <c r="E141" i="4"/>
  <c r="F140" i="4"/>
  <c r="F136" i="3"/>
  <c r="J136" i="3" s="1"/>
  <c r="K136" i="3" s="1"/>
  <c r="E137" i="3"/>
  <c r="G139" i="4"/>
  <c r="H138" i="4"/>
  <c r="J138" i="4" s="1"/>
  <c r="K138" i="4" s="1"/>
  <c r="G140" i="3"/>
  <c r="H139" i="3"/>
  <c r="H137" i="2"/>
  <c r="J137" i="2" s="1"/>
  <c r="K137" i="2" s="1"/>
  <c r="G138" i="2"/>
  <c r="E139" i="1"/>
  <c r="F138" i="1"/>
  <c r="J138" i="1" s="1"/>
  <c r="K138" i="1" s="1"/>
  <c r="H140" i="1"/>
  <c r="G141" i="1"/>
  <c r="E141" i="2"/>
  <c r="F140" i="2"/>
  <c r="H141" i="9" l="1"/>
  <c r="G142" i="9"/>
  <c r="F139" i="9"/>
  <c r="J139" i="9" s="1"/>
  <c r="K139" i="9" s="1"/>
  <c r="E140" i="9"/>
  <c r="H141" i="1"/>
  <c r="G142" i="1"/>
  <c r="G139" i="2"/>
  <c r="H138" i="2"/>
  <c r="J138" i="2" s="1"/>
  <c r="K138" i="2" s="1"/>
  <c r="F137" i="5"/>
  <c r="E138" i="5"/>
  <c r="G140" i="4"/>
  <c r="H139" i="4"/>
  <c r="J139" i="4" s="1"/>
  <c r="K139" i="4" s="1"/>
  <c r="F141" i="4"/>
  <c r="E142" i="4"/>
  <c r="F137" i="3"/>
  <c r="J137" i="3" s="1"/>
  <c r="K137" i="3" s="1"/>
  <c r="E138" i="3"/>
  <c r="H138" i="5"/>
  <c r="G139" i="5"/>
  <c r="E140" i="1"/>
  <c r="F139" i="1"/>
  <c r="J139" i="1" s="1"/>
  <c r="K139" i="1" s="1"/>
  <c r="G141" i="3"/>
  <c r="H140" i="3"/>
  <c r="J137" i="5"/>
  <c r="K137" i="5" s="1"/>
  <c r="E142" i="2"/>
  <c r="F141" i="2"/>
  <c r="F140" i="9" l="1"/>
  <c r="J140" i="9" s="1"/>
  <c r="K140" i="9" s="1"/>
  <c r="E141" i="9"/>
  <c r="H142" i="9"/>
  <c r="G143" i="9"/>
  <c r="E141" i="1"/>
  <c r="F140" i="1"/>
  <c r="J140" i="1" s="1"/>
  <c r="K140" i="1" s="1"/>
  <c r="E139" i="3"/>
  <c r="F138" i="3"/>
  <c r="J138" i="3" s="1"/>
  <c r="K138" i="3" s="1"/>
  <c r="H140" i="4"/>
  <c r="J140" i="4" s="1"/>
  <c r="K140" i="4" s="1"/>
  <c r="G141" i="4"/>
  <c r="G140" i="2"/>
  <c r="H139" i="2"/>
  <c r="J139" i="2" s="1"/>
  <c r="K139" i="2" s="1"/>
  <c r="G142" i="3"/>
  <c r="H141" i="3"/>
  <c r="H139" i="5"/>
  <c r="G140" i="5"/>
  <c r="F142" i="4"/>
  <c r="E143" i="4"/>
  <c r="E139" i="5"/>
  <c r="F138" i="5"/>
  <c r="G143" i="1"/>
  <c r="H142" i="1"/>
  <c r="J138" i="5"/>
  <c r="K138" i="5" s="1"/>
  <c r="E143" i="2"/>
  <c r="F142" i="2"/>
  <c r="G144" i="9" l="1"/>
  <c r="H143" i="9"/>
  <c r="E142" i="9"/>
  <c r="F141" i="9"/>
  <c r="J141" i="9" s="1"/>
  <c r="K141" i="9" s="1"/>
  <c r="G141" i="5"/>
  <c r="H140" i="5"/>
  <c r="E140" i="5"/>
  <c r="F139" i="5"/>
  <c r="J139" i="5" s="1"/>
  <c r="K139" i="5" s="1"/>
  <c r="G141" i="2"/>
  <c r="H140" i="2"/>
  <c r="J140" i="2" s="1"/>
  <c r="K140" i="2" s="1"/>
  <c r="E140" i="3"/>
  <c r="F139" i="3"/>
  <c r="J139" i="3" s="1"/>
  <c r="K139" i="3" s="1"/>
  <c r="F143" i="4"/>
  <c r="E144" i="4"/>
  <c r="G142" i="4"/>
  <c r="H141" i="4"/>
  <c r="J141" i="4" s="1"/>
  <c r="K141" i="4" s="1"/>
  <c r="G144" i="1"/>
  <c r="H143" i="1"/>
  <c r="G143" i="3"/>
  <c r="H142" i="3"/>
  <c r="F141" i="1"/>
  <c r="J141" i="1" s="1"/>
  <c r="K141" i="1" s="1"/>
  <c r="E142" i="1"/>
  <c r="F143" i="2"/>
  <c r="E144" i="2"/>
  <c r="G145" i="9" l="1"/>
  <c r="H144" i="9"/>
  <c r="E143" i="9"/>
  <c r="F142" i="9"/>
  <c r="J142" i="9" s="1"/>
  <c r="K142" i="9" s="1"/>
  <c r="E143" i="1"/>
  <c r="F142" i="1"/>
  <c r="J142" i="1" s="1"/>
  <c r="K142" i="1" s="1"/>
  <c r="F140" i="5"/>
  <c r="E141" i="5"/>
  <c r="G143" i="4"/>
  <c r="H142" i="4"/>
  <c r="J142" i="4" s="1"/>
  <c r="K142" i="4" s="1"/>
  <c r="E145" i="4"/>
  <c r="F144" i="4"/>
  <c r="H141" i="2"/>
  <c r="J141" i="2" s="1"/>
  <c r="K141" i="2" s="1"/>
  <c r="G142" i="2"/>
  <c r="J140" i="5"/>
  <c r="K140" i="5" s="1"/>
  <c r="E141" i="3"/>
  <c r="F140" i="3"/>
  <c r="J140" i="3" s="1"/>
  <c r="K140" i="3" s="1"/>
  <c r="G145" i="1"/>
  <c r="H144" i="1"/>
  <c r="G144" i="3"/>
  <c r="H143" i="3"/>
  <c r="H141" i="5"/>
  <c r="G142" i="5"/>
  <c r="E145" i="2"/>
  <c r="F144" i="2"/>
  <c r="H145" i="9" l="1"/>
  <c r="G146" i="9"/>
  <c r="F143" i="9"/>
  <c r="J143" i="9" s="1"/>
  <c r="K143" i="9" s="1"/>
  <c r="E144" i="9"/>
  <c r="H145" i="1"/>
  <c r="G146" i="1"/>
  <c r="E146" i="4"/>
  <c r="F145" i="4"/>
  <c r="G143" i="5"/>
  <c r="H142" i="5"/>
  <c r="E142" i="5"/>
  <c r="F141" i="5"/>
  <c r="J141" i="5" s="1"/>
  <c r="K141" i="5" s="1"/>
  <c r="H142" i="2"/>
  <c r="J142" i="2" s="1"/>
  <c r="K142" i="2" s="1"/>
  <c r="G143" i="2"/>
  <c r="F141" i="3"/>
  <c r="J141" i="3" s="1"/>
  <c r="K141" i="3" s="1"/>
  <c r="E142" i="3"/>
  <c r="G145" i="3"/>
  <c r="H144" i="3"/>
  <c r="H143" i="4"/>
  <c r="J143" i="4" s="1"/>
  <c r="K143" i="4" s="1"/>
  <c r="G144" i="4"/>
  <c r="F143" i="1"/>
  <c r="J143" i="1" s="1"/>
  <c r="K143" i="1" s="1"/>
  <c r="E144" i="1"/>
  <c r="E146" i="2"/>
  <c r="F145" i="2"/>
  <c r="F144" i="9" l="1"/>
  <c r="J144" i="9" s="1"/>
  <c r="K144" i="9" s="1"/>
  <c r="E145" i="9"/>
  <c r="H146" i="9"/>
  <c r="G147" i="9"/>
  <c r="F144" i="1"/>
  <c r="J144" i="1" s="1"/>
  <c r="K144" i="1" s="1"/>
  <c r="E145" i="1"/>
  <c r="F142" i="5"/>
  <c r="E143" i="5"/>
  <c r="G146" i="3"/>
  <c r="H145" i="3"/>
  <c r="G144" i="2"/>
  <c r="H143" i="2"/>
  <c r="J143" i="2" s="1"/>
  <c r="K143" i="2" s="1"/>
  <c r="J142" i="5"/>
  <c r="K142" i="5" s="1"/>
  <c r="H146" i="1"/>
  <c r="G147" i="1"/>
  <c r="H144" i="4"/>
  <c r="J144" i="4" s="1"/>
  <c r="K144" i="4" s="1"/>
  <c r="G145" i="4"/>
  <c r="E143" i="3"/>
  <c r="F142" i="3"/>
  <c r="J142" i="3" s="1"/>
  <c r="K142" i="3" s="1"/>
  <c r="H143" i="5"/>
  <c r="G144" i="5"/>
  <c r="F146" i="4"/>
  <c r="E147" i="4"/>
  <c r="E147" i="2"/>
  <c r="F146" i="2"/>
  <c r="G148" i="9" l="1"/>
  <c r="H147" i="9"/>
  <c r="E146" i="9"/>
  <c r="F145" i="9"/>
  <c r="J145" i="9" s="1"/>
  <c r="K145" i="9" s="1"/>
  <c r="F147" i="4"/>
  <c r="E148" i="4"/>
  <c r="G148" i="1"/>
  <c r="H147" i="1"/>
  <c r="G145" i="2"/>
  <c r="H144" i="2"/>
  <c r="J144" i="2" s="1"/>
  <c r="K144" i="2" s="1"/>
  <c r="J143" i="5"/>
  <c r="K143" i="5" s="1"/>
  <c r="F143" i="5"/>
  <c r="E144" i="5"/>
  <c r="F143" i="3"/>
  <c r="J143" i="3" s="1"/>
  <c r="K143" i="3" s="1"/>
  <c r="E144" i="3"/>
  <c r="E146" i="1"/>
  <c r="F145" i="1"/>
  <c r="J145" i="1" s="1"/>
  <c r="K145" i="1" s="1"/>
  <c r="H144" i="5"/>
  <c r="G145" i="5"/>
  <c r="G146" i="4"/>
  <c r="H145" i="4"/>
  <c r="J145" i="4" s="1"/>
  <c r="K145" i="4" s="1"/>
  <c r="G147" i="3"/>
  <c r="H146" i="3"/>
  <c r="E148" i="2"/>
  <c r="F147" i="2"/>
  <c r="G149" i="9" l="1"/>
  <c r="H148" i="9"/>
  <c r="E147" i="9"/>
  <c r="F146" i="9"/>
  <c r="J146" i="9" s="1"/>
  <c r="K146" i="9" s="1"/>
  <c r="F144" i="3"/>
  <c r="J144" i="3" s="1"/>
  <c r="K144" i="3" s="1"/>
  <c r="E145" i="3"/>
  <c r="G148" i="3"/>
  <c r="H147" i="3"/>
  <c r="H148" i="1"/>
  <c r="G149" i="1"/>
  <c r="E145" i="5"/>
  <c r="F144" i="5"/>
  <c r="J144" i="5" s="1"/>
  <c r="K144" i="5" s="1"/>
  <c r="F148" i="4"/>
  <c r="E149" i="4"/>
  <c r="G146" i="5"/>
  <c r="H145" i="5"/>
  <c r="H146" i="4"/>
  <c r="J146" i="4" s="1"/>
  <c r="K146" i="4" s="1"/>
  <c r="G147" i="4"/>
  <c r="F146" i="1"/>
  <c r="J146" i="1" s="1"/>
  <c r="K146" i="1" s="1"/>
  <c r="E147" i="1"/>
  <c r="G146" i="2"/>
  <c r="H145" i="2"/>
  <c r="J145" i="2" s="1"/>
  <c r="K145" i="2" s="1"/>
  <c r="F148" i="2"/>
  <c r="E149" i="2"/>
  <c r="H149" i="9" l="1"/>
  <c r="G150" i="9"/>
  <c r="H150" i="9" s="1"/>
  <c r="F147" i="9"/>
  <c r="J147" i="9" s="1"/>
  <c r="K147" i="9" s="1"/>
  <c r="E148" i="9"/>
  <c r="H146" i="2"/>
  <c r="J146" i="2" s="1"/>
  <c r="K146" i="2" s="1"/>
  <c r="G147" i="2"/>
  <c r="H149" i="1"/>
  <c r="G150" i="1"/>
  <c r="H150" i="1" s="1"/>
  <c r="H148" i="3"/>
  <c r="G149" i="3"/>
  <c r="G148" i="4"/>
  <c r="H147" i="4"/>
  <c r="J147" i="4" s="1"/>
  <c r="K147" i="4" s="1"/>
  <c r="E148" i="1"/>
  <c r="F147" i="1"/>
  <c r="J147" i="1" s="1"/>
  <c r="K147" i="1" s="1"/>
  <c r="E146" i="3"/>
  <c r="F145" i="3"/>
  <c r="J145" i="3" s="1"/>
  <c r="K145" i="3" s="1"/>
  <c r="E150" i="4"/>
  <c r="F150" i="4" s="1"/>
  <c r="F149" i="4"/>
  <c r="G147" i="5"/>
  <c r="H146" i="5"/>
  <c r="E146" i="5"/>
  <c r="F145" i="5"/>
  <c r="J145" i="5" s="1"/>
  <c r="K145" i="5" s="1"/>
  <c r="E150" i="2"/>
  <c r="F150" i="2" s="1"/>
  <c r="F149" i="2"/>
  <c r="F148" i="9" l="1"/>
  <c r="J148" i="9" s="1"/>
  <c r="K148" i="9" s="1"/>
  <c r="E149" i="9"/>
  <c r="E147" i="3"/>
  <c r="F146" i="3"/>
  <c r="J146" i="3" s="1"/>
  <c r="K146" i="3" s="1"/>
  <c r="F146" i="5"/>
  <c r="E147" i="5"/>
  <c r="G149" i="4"/>
  <c r="H148" i="4"/>
  <c r="J148" i="4" s="1"/>
  <c r="K148" i="4" s="1"/>
  <c r="J146" i="5"/>
  <c r="K146" i="5" s="1"/>
  <c r="H149" i="3"/>
  <c r="G150" i="3"/>
  <c r="H150" i="3" s="1"/>
  <c r="G148" i="2"/>
  <c r="H147" i="2"/>
  <c r="J147" i="2" s="1"/>
  <c r="K147" i="2" s="1"/>
  <c r="H147" i="5"/>
  <c r="G148" i="5"/>
  <c r="F148" i="1"/>
  <c r="J148" i="1" s="1"/>
  <c r="K148" i="1" s="1"/>
  <c r="E149" i="1"/>
  <c r="E150" i="9" l="1"/>
  <c r="F150" i="9" s="1"/>
  <c r="J150" i="9" s="1"/>
  <c r="K150" i="9" s="1"/>
  <c r="F149" i="9"/>
  <c r="J149" i="9" s="1"/>
  <c r="K149" i="9" s="1"/>
  <c r="G150" i="4"/>
  <c r="H150" i="4" s="1"/>
  <c r="J150" i="4" s="1"/>
  <c r="K150" i="4" s="1"/>
  <c r="H149" i="4"/>
  <c r="J149" i="4" s="1"/>
  <c r="K149" i="4" s="1"/>
  <c r="H148" i="2"/>
  <c r="J148" i="2" s="1"/>
  <c r="K148" i="2" s="1"/>
  <c r="G149" i="2"/>
  <c r="G149" i="5"/>
  <c r="H148" i="5"/>
  <c r="J147" i="5"/>
  <c r="K147" i="5" s="1"/>
  <c r="E148" i="5"/>
  <c r="F147" i="5"/>
  <c r="F147" i="3"/>
  <c r="J147" i="3" s="1"/>
  <c r="K147" i="3" s="1"/>
  <c r="E148" i="3"/>
  <c r="F149" i="1"/>
  <c r="J149" i="1" s="1"/>
  <c r="K149" i="1" s="1"/>
  <c r="E150" i="1"/>
  <c r="F150" i="1" s="1"/>
  <c r="J150" i="1" s="1"/>
  <c r="K150" i="1" s="1"/>
  <c r="E149" i="3" l="1"/>
  <c r="F148" i="3"/>
  <c r="J148" i="3" s="1"/>
  <c r="K148" i="3" s="1"/>
  <c r="H149" i="2"/>
  <c r="J149" i="2" s="1"/>
  <c r="K149" i="2" s="1"/>
  <c r="G150" i="2"/>
  <c r="H150" i="2" s="1"/>
  <c r="J150" i="2" s="1"/>
  <c r="K150" i="2" s="1"/>
  <c r="E149" i="5"/>
  <c r="F148" i="5"/>
  <c r="J148" i="5" s="1"/>
  <c r="K148" i="5" s="1"/>
  <c r="H149" i="5"/>
  <c r="G150" i="5"/>
  <c r="H150" i="5" s="1"/>
  <c r="E150" i="5" l="1"/>
  <c r="F150" i="5" s="1"/>
  <c r="F149" i="5"/>
  <c r="J149" i="5" s="1"/>
  <c r="K149" i="5" s="1"/>
  <c r="J150" i="5"/>
  <c r="K150" i="5" s="1"/>
  <c r="F149" i="3"/>
  <c r="J149" i="3" s="1"/>
  <c r="K149" i="3" s="1"/>
  <c r="E150" i="3"/>
  <c r="F150" i="3" s="1"/>
  <c r="J150" i="3" s="1"/>
  <c r="K15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<sst xmlns="http://schemas.openxmlformats.org/spreadsheetml/2006/main" count="207" uniqueCount="51">
  <si>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</si>
  <si>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</si>
  <si>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</si>
  <si>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</si>
  <si>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</si>
  <si>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</si>
  <si>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</si>
  <si>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</si>
  <si>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</si>
  <si>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</si>
  <si>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</si>
  <si>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</si>
  <si>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</si>
  <si>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</si>
  <si>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</si>
  <si>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</si>
  <si>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</si>
  <si>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</si>
  <si>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</si>
  <si>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</si>
  <si>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</si>
  <si>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</si>
  <si>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</si>
  <si>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</si>
  <si>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</si>
  <si>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</si>
  <si>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</si>
  <si>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</si>
  <si>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</si>
  <si>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</si>
  <si>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</si>
  <si>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</si>
  <si>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</si>
  <si>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</si>
  <si>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</si>
  <si>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</si>
  <si>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</si>
  <si>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</si>
  <si>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</si>
  <si>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</si>
  <si>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</si>
  <si>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</si>
  <si>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</si>
  <si>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</si>
  <si>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</si>
  <si>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</si>
  <si>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</si>
  <si>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Robin Herman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</si>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</sst>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10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2">
    <cellStyle name="Normal 2" xfId="1" xr:uid="{C946142C-4CB0-4848-A89C-46EF88F53A21}"/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261.24455338905659</c:v>
                </c:pt>
                <c:pt idx="4">
                  <c:v>264.11814834748657</c:v>
                </c:pt>
                <c:pt idx="5">
                  <c:v>256.0744356303602</c:v>
                </c:pt>
                <c:pt idx="6">
                  <c:v>260.90072911974858</c:v>
                </c:pt>
                <c:pt idx="7">
                  <c:v>264.94865028347942</c:v>
                </c:pt>
                <c:pt idx="8">
                  <c:v>260.36512806349117</c:v>
                </c:pt>
                <c:pt idx="9">
                  <c:v>265.60337880862915</c:v>
                </c:pt>
                <c:pt idx="10">
                  <c:v>260.58534793421967</c:v>
                </c:pt>
                <c:pt idx="11">
                  <c:v>266.65561081571371</c:v>
                </c:pt>
                <c:pt idx="12">
                  <c:v>261.40752220294041</c:v>
                </c:pt>
                <c:pt idx="13">
                  <c:v>268.25136727637931</c:v>
                </c:pt>
                <c:pt idx="14">
                  <c:v>273.88225675556384</c:v>
                </c:pt>
                <c:pt idx="15">
                  <c:v>269.64825899596019</c:v>
                </c:pt>
                <c:pt idx="16">
                  <c:v>276.05155561653038</c:v>
                </c:pt>
                <c:pt idx="17">
                  <c:v>281.25113753439001</c:v>
                </c:pt>
                <c:pt idx="18">
                  <c:v>285.41899455821704</c:v>
                </c:pt>
                <c:pt idx="19">
                  <c:v>288.70517222101103</c:v>
                </c:pt>
                <c:pt idx="20">
                  <c:v>291.24040402804172</c:v>
                </c:pt>
                <c:pt idx="21">
                  <c:v>293.13843992802833</c:v>
                </c:pt>
                <c:pt idx="22">
                  <c:v>286.26824615515511</c:v>
                </c:pt>
                <c:pt idx="23">
                  <c:v>289.70393296216645</c:v>
                </c:pt>
                <c:pt idx="24">
                  <c:v>283.26601084539163</c:v>
                </c:pt>
                <c:pt idx="25">
                  <c:v>287.67411381139567</c:v>
                </c:pt>
                <c:pt idx="26">
                  <c:v>281.19847715426113</c:v>
                </c:pt>
                <c:pt idx="27">
                  <c:v>286.51056652054808</c:v>
                </c:pt>
                <c:pt idx="28">
                  <c:v>290.72253204272062</c:v>
                </c:pt>
                <c:pt idx="29">
                  <c:v>293.99648130365301</c:v>
                </c:pt>
                <c:pt idx="30">
                  <c:v>287.84870850232289</c:v>
                </c:pt>
                <c:pt idx="31">
                  <c:v>283.84519837640994</c:v>
                </c:pt>
                <c:pt idx="32">
                  <c:v>289.56105775137212</c:v>
                </c:pt>
                <c:pt idx="33">
                  <c:v>285.53424778201361</c:v>
                </c:pt>
                <c:pt idx="34">
                  <c:v>291.30696848336288</c:v>
                </c:pt>
                <c:pt idx="35">
                  <c:v>295.85194759197583</c:v>
                </c:pt>
                <c:pt idx="36">
                  <c:v>291.49890380682194</c:v>
                </c:pt>
                <c:pt idx="37">
                  <c:v>296.52444490442844</c:v>
                </c:pt>
                <c:pt idx="38">
                  <c:v>291.26329986273788</c:v>
                </c:pt>
                <c:pt idx="39">
                  <c:v>296.62681820645906</c:v>
                </c:pt>
                <c:pt idx="40">
                  <c:v>292.14524031059887</c:v>
                </c:pt>
                <c:pt idx="41">
                  <c:v>297.59589595407994</c:v>
                </c:pt>
                <c:pt idx="42">
                  <c:v>301.82022377070876</c:v>
                </c:pt>
                <c:pt idx="43">
                  <c:v>297.03199422828163</c:v>
                </c:pt>
                <c:pt idx="44">
                  <c:v>301.78362079657848</c:v>
                </c:pt>
                <c:pt idx="45">
                  <c:v>296.90867420798486</c:v>
                </c:pt>
                <c:pt idx="46">
                  <c:v>301.8285947443469</c:v>
                </c:pt>
                <c:pt idx="47">
                  <c:v>305.58035145440249</c:v>
                </c:pt>
                <c:pt idx="48">
                  <c:v>300.27408944605048</c:v>
                </c:pt>
                <c:pt idx="49">
                  <c:v>304.35778006750991</c:v>
                </c:pt>
                <c:pt idx="50">
                  <c:v>299.39024656137644</c:v>
                </c:pt>
                <c:pt idx="51">
                  <c:v>304.01972422694183</c:v>
                </c:pt>
                <c:pt idx="52">
                  <c:v>298.80028692395956</c:v>
                </c:pt>
                <c:pt idx="53">
                  <c:v>303.66250678241857</c:v>
                </c:pt>
                <c:pt idx="54">
                  <c:v>299.79829645378857</c:v>
                </c:pt>
                <c:pt idx="55">
                  <c:v>304.50995336134838</c:v>
                </c:pt>
                <c:pt idx="56">
                  <c:v>308.06697734358079</c:v>
                </c:pt>
                <c:pt idx="57">
                  <c:v>309.04118549685052</c:v>
                </c:pt>
                <c:pt idx="58">
                  <c:v>311.29292664724153</c:v>
                </c:pt>
                <c:pt idx="59">
                  <c:v>312.77651132068371</c:v>
                </c:pt>
                <c:pt idx="60">
                  <c:v>313.61840297338608</c:v>
                </c:pt>
                <c:pt idx="61">
                  <c:v>313.9278646318308</c:v>
                </c:pt>
                <c:pt idx="62">
                  <c:v>313.79909811774536</c:v>
                </c:pt>
                <c:pt idx="63">
                  <c:v>313.31313062329616</c:v>
                </c:pt>
                <c:pt idx="64">
                  <c:v>310.80973682370802</c:v>
                </c:pt>
                <c:pt idx="65">
                  <c:v>310.33933908254045</c:v>
                </c:pt>
                <c:pt idx="66">
                  <c:v>309.60550092727874</c:v>
                </c:pt>
                <c:pt idx="67">
                  <c:v>308.66290989105744</c:v>
                </c:pt>
                <c:pt idx="68">
                  <c:v>307.55818938830214</c:v>
                </c:pt>
                <c:pt idx="69">
                  <c:v>306.33094356894026</c:v>
                </c:pt>
                <c:pt idx="70">
                  <c:v>305.01467570244591</c:v>
                </c:pt>
                <c:pt idx="71">
                  <c:v>302.19614421529189</c:v>
                </c:pt>
                <c:pt idx="72">
                  <c:v>301.22476683836294</c:v>
                </c:pt>
                <c:pt idx="73">
                  <c:v>300.16424475481153</c:v>
                </c:pt>
                <c:pt idx="74">
                  <c:v>299.04048022003479</c:v>
                </c:pt>
                <c:pt idx="75">
                  <c:v>297.87523149630783</c:v>
                </c:pt>
                <c:pt idx="76">
                  <c:v>296.68666982385275</c:v>
                </c:pt>
                <c:pt idx="77">
                  <c:v>295.48986756696803</c:v>
                </c:pt>
                <c:pt idx="78">
                  <c:v>294.29722563103621</c:v>
                </c:pt>
                <c:pt idx="79">
                  <c:v>293.11884732405645</c:v>
                </c:pt>
                <c:pt idx="80">
                  <c:v>291.96286501689031</c:v>
                </c:pt>
                <c:pt idx="81">
                  <c:v>289.27072176515662</c:v>
                </c:pt>
                <c:pt idx="82">
                  <c:v>288.6582900842738</c:v>
                </c:pt>
                <c:pt idx="83">
                  <c:v>288.00574922353815</c:v>
                </c:pt>
                <c:pt idx="84">
                  <c:v>287.32635062937192</c:v>
                </c:pt>
                <c:pt idx="85">
                  <c:v>286.63117564597258</c:v>
                </c:pt>
                <c:pt idx="86">
                  <c:v>285.92943003623265</c:v>
                </c:pt>
                <c:pt idx="87">
                  <c:v>285.2287019156168</c:v>
                </c:pt>
                <c:pt idx="88">
                  <c:v>284.53518741692659</c:v>
                </c:pt>
                <c:pt idx="89">
                  <c:v>283.85388791094118</c:v>
                </c:pt>
                <c:pt idx="90">
                  <c:v>283.18878216996865</c:v>
                </c:pt>
                <c:pt idx="91">
                  <c:v>282.54297647234733</c:v>
                </c:pt>
                <c:pt idx="92">
                  <c:v>281.91883530052257</c:v>
                </c:pt>
                <c:pt idx="93">
                  <c:v>281.31809497869438</c:v>
                </c:pt>
                <c:pt idx="94">
                  <c:v>280.74196232390921</c:v>
                </c:pt>
                <c:pt idx="95">
                  <c:v>280.19120014304946</c:v>
                </c:pt>
                <c:pt idx="96">
                  <c:v>279.66620119405604</c:v>
                </c:pt>
                <c:pt idx="97">
                  <c:v>279.16705203988079</c:v>
                </c:pt>
                <c:pt idx="98">
                  <c:v>278.69358805541015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132.70414102612398</c:v>
                </c:pt>
                <c:pt idx="4">
                  <c:v>120.89553088315283</c:v>
                </c:pt>
                <c:pt idx="5">
                  <c:v>239.26386722629155</c:v>
                </c:pt>
                <c:pt idx="6">
                  <c:v>217.97309432705939</c:v>
                </c:pt>
                <c:pt idx="7">
                  <c:v>332.56381306915739</c:v>
                </c:pt>
                <c:pt idx="8">
                  <c:v>302.97079218957145</c:v>
                </c:pt>
                <c:pt idx="9">
                  <c:v>276.01109114324555</c:v>
                </c:pt>
                <c:pt idx="10">
                  <c:v>366.93724228625956</c:v>
                </c:pt>
                <c:pt idx="11">
                  <c:v>334.28551938152833</c:v>
                </c:pt>
                <c:pt idx="12">
                  <c:v>431.14145693960882</c:v>
                </c:pt>
                <c:pt idx="13">
                  <c:v>392.77655481895704</c:v>
                </c:pt>
                <c:pt idx="14">
                  <c:v>506.35321185810716</c:v>
                </c:pt>
                <c:pt idx="15">
                  <c:v>461.29563017874892</c:v>
                </c:pt>
                <c:pt idx="16">
                  <c:v>420.24747436901657</c:v>
                </c:pt>
                <c:pt idx="17">
                  <c:v>382.85196771775804</c:v>
                </c:pt>
                <c:pt idx="18">
                  <c:v>348.78408110705772</c:v>
                </c:pt>
                <c:pt idx="19">
                  <c:v>317.74770796888356</c:v>
                </c:pt>
                <c:pt idx="20">
                  <c:v>289.4730906267726</c:v>
                </c:pt>
                <c:pt idx="21">
                  <c:v>402.27790182755268</c:v>
                </c:pt>
                <c:pt idx="22">
                  <c:v>366.48140840178354</c:v>
                </c:pt>
                <c:pt idx="23">
                  <c:v>333.87024764221303</c:v>
                </c:pt>
                <c:pt idx="24">
                  <c:v>416.27094154154167</c:v>
                </c:pt>
                <c:pt idx="25">
                  <c:v>379.22928463089619</c:v>
                </c:pt>
                <c:pt idx="26">
                  <c:v>468.0988366892729</c:v>
                </c:pt>
                <c:pt idx="27">
                  <c:v>426.44530102640476</c:v>
                </c:pt>
                <c:pt idx="28">
                  <c:v>388.49828393873565</c:v>
                </c:pt>
                <c:pt idx="29">
                  <c:v>499.14115752857185</c:v>
                </c:pt>
                <c:pt idx="30">
                  <c:v>454.72533681649679</c:v>
                </c:pt>
                <c:pt idx="31">
                  <c:v>518.59871523279094</c:v>
                </c:pt>
                <c:pt idx="32">
                  <c:v>472.45147369626511</c:v>
                </c:pt>
                <c:pt idx="33">
                  <c:v>535.79454473986027</c:v>
                </c:pt>
                <c:pt idx="34">
                  <c:v>488.1171411061772</c:v>
                </c:pt>
                <c:pt idx="35">
                  <c:v>576.89410925168318</c:v>
                </c:pt>
                <c:pt idx="36">
                  <c:v>525.55948188245395</c:v>
                </c:pt>
                <c:pt idx="37">
                  <c:v>478.79284008436525</c:v>
                </c:pt>
                <c:pt idx="38">
                  <c:v>549.05348430206254</c:v>
                </c:pt>
                <c:pt idx="39">
                  <c:v>500.19624071019433</c:v>
                </c:pt>
                <c:pt idx="40">
                  <c:v>562.33245772391081</c:v>
                </c:pt>
                <c:pt idx="41">
                  <c:v>512.29359147109926</c:v>
                </c:pt>
                <c:pt idx="42">
                  <c:v>600.91624133740754</c:v>
                </c:pt>
                <c:pt idx="43">
                  <c:v>547.44401682607077</c:v>
                </c:pt>
                <c:pt idx="44">
                  <c:v>498.72999087469827</c:v>
                </c:pt>
                <c:pt idx="45">
                  <c:v>559.09674749800354</c:v>
                </c:pt>
                <c:pt idx="46">
                  <c:v>509.34580926535705</c:v>
                </c:pt>
                <c:pt idx="47">
                  <c:v>464.02193283570818</c:v>
                </c:pt>
                <c:pt idx="48">
                  <c:v>522.28355337591177</c:v>
                </c:pt>
                <c:pt idx="49">
                  <c:v>610.71065811600147</c:v>
                </c:pt>
                <c:pt idx="50">
                  <c:v>556.36688243510901</c:v>
                </c:pt>
                <c:pt idx="51">
                  <c:v>506.85885984941513</c:v>
                </c:pt>
                <c:pt idx="52">
                  <c:v>569.26896526337873</c:v>
                </c:pt>
                <c:pt idx="53">
                  <c:v>518.61285743352232</c:v>
                </c:pt>
                <c:pt idx="54">
                  <c:v>565.64432648071909</c:v>
                </c:pt>
                <c:pt idx="55">
                  <c:v>515.31075527980693</c:v>
                </c:pt>
                <c:pt idx="56">
                  <c:v>496.49894570904928</c:v>
                </c:pt>
                <c:pt idx="57">
                  <c:v>452.31824086487882</c:v>
                </c:pt>
                <c:pt idx="58">
                  <c:v>412.06893345346663</c:v>
                </c:pt>
                <c:pt idx="59">
                  <c:v>375.40119008422238</c:v>
                </c:pt>
                <c:pt idx="60">
                  <c:v>341.99630711196221</c:v>
                </c:pt>
                <c:pt idx="61">
                  <c:v>311.56394057242841</c:v>
                </c:pt>
                <c:pt idx="62">
                  <c:v>283.83958261058183</c:v>
                </c:pt>
                <c:pt idx="63">
                  <c:v>287.70533657724201</c:v>
                </c:pt>
                <c:pt idx="64">
                  <c:v>262.10402429397169</c:v>
                </c:pt>
                <c:pt idx="65">
                  <c:v>238.78083169531681</c:v>
                </c:pt>
                <c:pt idx="66">
                  <c:v>217.53304146585197</c:v>
                </c:pt>
                <c:pt idx="67">
                  <c:v>198.17597498682375</c:v>
                </c:pt>
                <c:pt idx="68">
                  <c:v>180.54138717194979</c:v>
                </c:pt>
                <c:pt idx="69">
                  <c:v>164.47600413793373</c:v>
                </c:pt>
                <c:pt idx="70">
                  <c:v>174.10941942429685</c:v>
                </c:pt>
                <c:pt idx="71">
                  <c:v>158.61638175190177</c:v>
                </c:pt>
                <c:pt idx="72">
                  <c:v>144.50198411582375</c:v>
                </c:pt>
                <c:pt idx="73">
                  <c:v>131.64354893727378</c:v>
                </c:pt>
                <c:pt idx="74">
                  <c:v>119.92931503909129</c:v>
                </c:pt>
                <c:pt idx="75">
                  <c:v>109.25746625532649</c:v>
                </c:pt>
                <c:pt idx="76">
                  <c:v>99.535246479502078</c:v>
                </c:pt>
                <c:pt idx="77">
                  <c:v>90.678153459853235</c:v>
                </c:pt>
                <c:pt idx="78">
                  <c:v>82.609204334285835</c:v>
                </c:pt>
                <c:pt idx="79">
                  <c:v>75.258266521331024</c:v>
                </c:pt>
                <c:pt idx="80">
                  <c:v>94.910896155359055</c:v>
                </c:pt>
                <c:pt idx="81">
                  <c:v>86.465298585061532</c:v>
                </c:pt>
                <c:pt idx="82">
                  <c:v>78.771228196665845</c:v>
                </c:pt>
                <c:pt idx="83">
                  <c:v>71.761810728115805</c:v>
                </c:pt>
                <c:pt idx="84">
                  <c:v>65.376122689374171</c:v>
                </c:pt>
                <c:pt idx="85">
                  <c:v>59.558661836016974</c:v>
                </c:pt>
                <c:pt idx="86">
                  <c:v>54.258864762464263</c:v>
                </c:pt>
                <c:pt idx="87">
                  <c:v>49.430667421930615</c:v>
                </c:pt>
                <c:pt idx="88">
                  <c:v>45.032104753283107</c:v>
                </c:pt>
                <c:pt idx="89">
                  <c:v>41.024945934898724</c:v>
                </c:pt>
                <c:pt idx="90">
                  <c:v>37.374362095270691</c:v>
                </c:pt>
                <c:pt idx="91">
                  <c:v>34.048623592216686</c:v>
                </c:pt>
                <c:pt idx="92">
                  <c:v>31.018824229541892</c:v>
                </c:pt>
                <c:pt idx="93">
                  <c:v>28.258630014141335</c:v>
                </c:pt>
                <c:pt idx="94">
                  <c:v>25.744050269822981</c:v>
                </c:pt>
                <c:pt idx="95">
                  <c:v>23.453229118450281</c:v>
                </c:pt>
                <c:pt idx="96">
                  <c:v>21.366255516028648</c:v>
                </c:pt>
                <c:pt idx="97">
                  <c:v>19.464990192633653</c:v>
                </c:pt>
                <c:pt idx="98">
                  <c:v>17.732907992001206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143.45958763706736</c:v>
                </c:pt>
                <c:pt idx="4">
                  <c:v>128.77738253566628</c:v>
                </c:pt>
                <c:pt idx="5">
                  <c:v>255.18943159593132</c:v>
                </c:pt>
                <c:pt idx="6">
                  <c:v>229.07236520731075</c:v>
                </c:pt>
                <c:pt idx="7">
                  <c:v>350.47457833919765</c:v>
                </c:pt>
                <c:pt idx="8">
                  <c:v>314.60566412608034</c:v>
                </c:pt>
                <c:pt idx="9">
                  <c:v>282.40771233461635</c:v>
                </c:pt>
                <c:pt idx="10">
                  <c:v>378.35189435203989</c:v>
                </c:pt>
                <c:pt idx="11">
                  <c:v>339.62990856581456</c:v>
                </c:pt>
                <c:pt idx="12">
                  <c:v>441.7339347366684</c:v>
                </c:pt>
                <c:pt idx="13">
                  <c:v>396.52518754257773</c:v>
                </c:pt>
                <c:pt idx="14">
                  <c:v>516.50887267002201</c:v>
                </c:pt>
                <c:pt idx="15">
                  <c:v>463.64737118278879</c:v>
                </c:pt>
                <c:pt idx="16">
                  <c:v>416.19591875248619</c:v>
                </c:pt>
                <c:pt idx="17">
                  <c:v>373.60083018336803</c:v>
                </c:pt>
                <c:pt idx="18">
                  <c:v>335.36508654884074</c:v>
                </c:pt>
                <c:pt idx="19">
                  <c:v>301.04253574787253</c:v>
                </c:pt>
                <c:pt idx="20">
                  <c:v>270.23268659873082</c:v>
                </c:pt>
                <c:pt idx="21">
                  <c:v>392.36979368061327</c:v>
                </c:pt>
                <c:pt idx="22">
                  <c:v>352.21316224662837</c:v>
                </c:pt>
                <c:pt idx="23">
                  <c:v>316.16631468004658</c:v>
                </c:pt>
                <c:pt idx="24">
                  <c:v>405.00493069615004</c:v>
                </c:pt>
                <c:pt idx="25">
                  <c:v>363.55517081950057</c:v>
                </c:pt>
                <c:pt idx="26">
                  <c:v>458.90035953501183</c:v>
                </c:pt>
                <c:pt idx="27">
                  <c:v>411.93473450585668</c:v>
                </c:pt>
                <c:pt idx="28">
                  <c:v>369.77575189601504</c:v>
                </c:pt>
                <c:pt idx="29">
                  <c:v>488.91396052455184</c:v>
                </c:pt>
                <c:pt idx="30">
                  <c:v>438.8766283141739</c:v>
                </c:pt>
                <c:pt idx="31">
                  <c:v>506.753516856381</c:v>
                </c:pt>
                <c:pt idx="32">
                  <c:v>454.89041594489299</c:v>
                </c:pt>
                <c:pt idx="33">
                  <c:v>522.26029695784666</c:v>
                </c:pt>
                <c:pt idx="34">
                  <c:v>468.81017262281432</c:v>
                </c:pt>
                <c:pt idx="35">
                  <c:v>563.75770667647282</c:v>
                </c:pt>
                <c:pt idx="36">
                  <c:v>506.06057807563201</c:v>
                </c:pt>
                <c:pt idx="37">
                  <c:v>454.26839517993682</c:v>
                </c:pt>
                <c:pt idx="38">
                  <c:v>529.79018443932466</c:v>
                </c:pt>
                <c:pt idx="39">
                  <c:v>475.56942250373532</c:v>
                </c:pt>
                <c:pt idx="40">
                  <c:v>542.18721741331194</c:v>
                </c:pt>
                <c:pt idx="41">
                  <c:v>486.69769551701933</c:v>
                </c:pt>
                <c:pt idx="42">
                  <c:v>581.97341693731278</c:v>
                </c:pt>
                <c:pt idx="43">
                  <c:v>522.41202259778913</c:v>
                </c:pt>
                <c:pt idx="44">
                  <c:v>468.9463700781198</c:v>
                </c:pt>
                <c:pt idx="45">
                  <c:v>534.18807329001868</c:v>
                </c:pt>
                <c:pt idx="46">
                  <c:v>479.51721452101015</c:v>
                </c:pt>
                <c:pt idx="47">
                  <c:v>430.4415813813057</c:v>
                </c:pt>
                <c:pt idx="48">
                  <c:v>494.00946392986128</c:v>
                </c:pt>
                <c:pt idx="49">
                  <c:v>589.28647684752514</c:v>
                </c:pt>
                <c:pt idx="50">
                  <c:v>528.97663587373256</c:v>
                </c:pt>
                <c:pt idx="51">
                  <c:v>474.83913562247329</c:v>
                </c:pt>
                <c:pt idx="52">
                  <c:v>542.46867833941917</c:v>
                </c:pt>
                <c:pt idx="53">
                  <c:v>486.95035065110375</c:v>
                </c:pt>
                <c:pt idx="54">
                  <c:v>537.84603002693052</c:v>
                </c:pt>
                <c:pt idx="55">
                  <c:v>482.80080191845855</c:v>
                </c:pt>
                <c:pt idx="56">
                  <c:v>462.62374607383288</c:v>
                </c:pt>
                <c:pt idx="57">
                  <c:v>415.2770553680283</c:v>
                </c:pt>
                <c:pt idx="58">
                  <c:v>372.77600680622504</c:v>
                </c:pt>
                <c:pt idx="59">
                  <c:v>334.62467876353872</c:v>
                </c:pt>
                <c:pt idx="60">
                  <c:v>300.37790413857613</c:v>
                </c:pt>
                <c:pt idx="61">
                  <c:v>269.63607594059766</c:v>
                </c:pt>
                <c:pt idx="62">
                  <c:v>242.04048449283647</c:v>
                </c:pt>
                <c:pt idx="63">
                  <c:v>248.75258194756915</c:v>
                </c:pt>
                <c:pt idx="64">
                  <c:v>223.29428747026361</c:v>
                </c:pt>
                <c:pt idx="65">
                  <c:v>200.44149261277636</c:v>
                </c:pt>
                <c:pt idx="66">
                  <c:v>179.9275405385732</c:v>
                </c:pt>
                <c:pt idx="67">
                  <c:v>161.51306509576628</c:v>
                </c:pt>
                <c:pt idx="68">
                  <c:v>144.98319778364765</c:v>
                </c:pt>
                <c:pt idx="69">
                  <c:v>130.1450605689935</c:v>
                </c:pt>
                <c:pt idx="70">
                  <c:v>143.06172371653699</c:v>
                </c:pt>
                <c:pt idx="71">
                  <c:v>128.42023753660987</c:v>
                </c:pt>
                <c:pt idx="72">
                  <c:v>115.27721727746079</c:v>
                </c:pt>
                <c:pt idx="73">
                  <c:v>103.47930418246223</c:v>
                </c:pt>
                <c:pt idx="74">
                  <c:v>92.888834819056513</c:v>
                </c:pt>
                <c:pt idx="75">
                  <c:v>83.382234759018658</c:v>
                </c:pt>
                <c:pt idx="76">
                  <c:v>74.848576655649325</c:v>
                </c:pt>
                <c:pt idx="77">
                  <c:v>67.188285892885162</c:v>
                </c:pt>
                <c:pt idx="78">
                  <c:v>60.31197870324965</c:v>
                </c:pt>
                <c:pt idx="79">
                  <c:v>54.139419197274584</c:v>
                </c:pt>
                <c:pt idx="80">
                  <c:v>77.083609418413616</c:v>
                </c:pt>
                <c:pt idx="81">
                  <c:v>69.194576819904924</c:v>
                </c:pt>
                <c:pt idx="82">
                  <c:v>62.11293811239203</c:v>
                </c:pt>
                <c:pt idx="83">
                  <c:v>55.756061504577652</c:v>
                </c:pt>
                <c:pt idx="84">
                  <c:v>50.049772060002226</c:v>
                </c:pt>
                <c:pt idx="85">
                  <c:v>44.927486190044412</c:v>
                </c:pt>
                <c:pt idx="86">
                  <c:v>40.329434726231632</c:v>
                </c:pt>
                <c:pt idx="87">
                  <c:v>36.201965506313812</c:v>
                </c:pt>
                <c:pt idx="88">
                  <c:v>32.49691733635651</c:v>
                </c:pt>
                <c:pt idx="89">
                  <c:v>29.171058023957507</c:v>
                </c:pt>
                <c:pt idx="90">
                  <c:v>26.185579925302005</c:v>
                </c:pt>
                <c:pt idx="91">
                  <c:v>23.505647119869373</c:v>
                </c:pt>
                <c:pt idx="92">
                  <c:v>21.099988929019343</c:v>
                </c:pt>
                <c:pt idx="93">
                  <c:v>18.94053503544696</c:v>
                </c:pt>
                <c:pt idx="94">
                  <c:v>17.002087945913772</c:v>
                </c:pt>
                <c:pt idx="95">
                  <c:v>15.262028975400844</c:v>
                </c:pt>
                <c:pt idx="96">
                  <c:v>13.700054321972644</c:v>
                </c:pt>
                <c:pt idx="97">
                  <c:v>12.297938152752835</c:v>
                </c:pt>
                <c:pt idx="98">
                  <c:v>11.039319936591111</c:v>
                </c:pt>
                <c:pt idx="99">
                  <c:v>9.9095135419215534</c:v>
                </c:pt>
                <c:pt idx="100">
                  <c:v>8.8953358722792739</c:v>
                </c:pt>
                <c:pt idx="101">
                  <c:v>7.9849530399163218</c:v>
                </c:pt>
                <c:pt idx="102">
                  <c:v>7.1677422826004724</c:v>
                </c:pt>
                <c:pt idx="103">
                  <c:v>6.4341680123790717</c:v>
                </c:pt>
                <c:pt idx="104">
                  <c:v>5.7756705499883827</c:v>
                </c:pt>
                <c:pt idx="105">
                  <c:v>5.1845662466107498</c:v>
                </c:pt>
                <c:pt idx="106">
                  <c:v>4.6539578275546791</c:v>
                </c:pt>
                <c:pt idx="107">
                  <c:v>4.1776539117069991</c:v>
                </c:pt>
                <c:pt idx="108">
                  <c:v>3.7500967676733286</c:v>
                </c:pt>
                <c:pt idx="109">
                  <c:v>3.3662974636325682</c:v>
                </c:pt>
                <c:pt idx="110">
                  <c:v>3.0217776542043056</c:v>
                </c:pt>
                <c:pt idx="111">
                  <c:v>2.7125173250717642</c:v>
                </c:pt>
                <c:pt idx="112">
                  <c:v>2.4349078856206976</c:v>
                </c:pt>
                <c:pt idx="113">
                  <c:v>2.1857100622577597</c:v>
                </c:pt>
                <c:pt idx="114">
                  <c:v>1.9620161010883581</c:v>
                </c:pt>
                <c:pt idx="115">
                  <c:v>1.7612158389176102</c:v>
                </c:pt>
                <c:pt idx="116">
                  <c:v>1.5809662466753482</c:v>
                </c:pt>
                <c:pt idx="117">
                  <c:v>1.419164089883967</c:v>
                </c:pt>
                <c:pt idx="118">
                  <c:v>1.2739213871589816</c:v>
                </c:pt>
                <c:pt idx="119">
                  <c:v>1.1435433803808781</c:v>
                </c:pt>
                <c:pt idx="120">
                  <c:v>1.0265087594841749</c:v>
                </c:pt>
                <c:pt idx="121">
                  <c:v>0.92145191111751179</c:v>
                </c:pt>
                <c:pt idx="122">
                  <c:v>0.82714698404403098</c:v>
                </c:pt>
                <c:pt idx="123">
                  <c:v>0.74249358534987575</c:v>
                </c:pt>
                <c:pt idx="124">
                  <c:v>0.66650394055763906</c:v>
                </c:pt>
                <c:pt idx="125">
                  <c:v>0.5982913678231081</c:v>
                </c:pt>
                <c:pt idx="126">
                  <c:v>0.5370599317269753</c:v>
                </c:pt>
                <c:pt idx="127">
                  <c:v>0.48209515593723579</c:v>
                </c:pt>
                <c:pt idx="128">
                  <c:v>0.43275568637337974</c:v>
                </c:pt>
                <c:pt idx="129">
                  <c:v>0.38846580759437621</c:v>
                </c:pt>
                <c:pt idx="130">
                  <c:v>0.34870872508824791</c:v>
                </c:pt>
                <c:pt idx="131">
                  <c:v>0.31302053507792849</c:v>
                </c:pt>
                <c:pt idx="132">
                  <c:v>0.28098481148034465</c:v>
                </c:pt>
                <c:pt idx="133">
                  <c:v>0.25222774685689259</c:v>
                </c:pt>
                <c:pt idx="134">
                  <c:v>0.22641379065770229</c:v>
                </c:pt>
                <c:pt idx="135">
                  <c:v>0.2032417338647331</c:v>
                </c:pt>
                <c:pt idx="136">
                  <c:v>0.1824411943475307</c:v>
                </c:pt>
                <c:pt idx="137">
                  <c:v>0.16376946192117242</c:v>
                </c:pt>
                <c:pt idx="138">
                  <c:v>0.14700866629309783</c:v>
                </c:pt>
                <c:pt idx="139">
                  <c:v>0.13196323485313605</c:v>
                </c:pt>
                <c:pt idx="140">
                  <c:v>0.11845761064306422</c:v>
                </c:pt>
                <c:pt idx="141">
                  <c:v>0.10633420387792449</c:v>
                </c:pt>
                <c:pt idx="142">
                  <c:v>9.5451553116515972E-2</c:v>
                </c:pt>
                <c:pt idx="143">
                  <c:v>8.5682674624759758E-2</c:v>
                </c:pt>
                <c:pt idx="144">
                  <c:v>7.6913580671555848E-2</c:v>
                </c:pt>
                <c:pt idx="145">
                  <c:v>6.9041949467932073E-2</c:v>
                </c:pt>
                <c:pt idx="146">
                  <c:v>6.1975931229728047E-2</c:v>
                </c:pt>
                <c:pt idx="147">
                  <c:v>5.5633076432408939E-2</c:v>
                </c:pt>
                <c:pt idx="148">
                  <c:v>4.9939373752397209E-2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269.31569073376625</c:v>
                </c:pt>
                <c:pt idx="4">
                  <c:v>270.14630739312486</c:v>
                </c:pt>
                <c:pt idx="5">
                  <c:v>268.33142751985565</c:v>
                </c:pt>
                <c:pt idx="6">
                  <c:v>269.78149787159668</c:v>
                </c:pt>
                <c:pt idx="7">
                  <c:v>271.07155999743838</c:v>
                </c:pt>
                <c:pt idx="8">
                  <c:v>270.67184994202</c:v>
                </c:pt>
                <c:pt idx="9">
                  <c:v>272.29976159977116</c:v>
                </c:pt>
                <c:pt idx="10">
                  <c:v>271.6248006098084</c:v>
                </c:pt>
                <c:pt idx="11">
                  <c:v>273.54444534567284</c:v>
                </c:pt>
                <c:pt idx="12">
                  <c:v>272.76782419550358</c:v>
                </c:pt>
                <c:pt idx="13">
                  <c:v>275.01626361557044</c:v>
                </c:pt>
                <c:pt idx="14">
                  <c:v>276.99370876650414</c:v>
                </c:pt>
                <c:pt idx="15">
                  <c:v>276.98820654588343</c:v>
                </c:pt>
                <c:pt idx="16">
                  <c:v>279.18890933179489</c:v>
                </c:pt>
                <c:pt idx="17">
                  <c:v>281.10935056676232</c:v>
                </c:pt>
                <c:pt idx="18">
                  <c:v>282.77516720794972</c:v>
                </c:pt>
                <c:pt idx="19">
                  <c:v>284.20993098586683</c:v>
                </c:pt>
                <c:pt idx="20">
                  <c:v>285.43530392299084</c:v>
                </c:pt>
                <c:pt idx="21">
                  <c:v>286.47118261878654</c:v>
                </c:pt>
                <c:pt idx="22">
                  <c:v>285.70035991262017</c:v>
                </c:pt>
                <c:pt idx="23">
                  <c:v>287.06433111400281</c:v>
                </c:pt>
                <c:pt idx="24">
                  <c:v>286.17415458186474</c:v>
                </c:pt>
                <c:pt idx="25">
                  <c:v>287.76799442019387</c:v>
                </c:pt>
                <c:pt idx="26">
                  <c:v>286.79230981802999</c:v>
                </c:pt>
                <c:pt idx="27">
                  <c:v>288.64904486101386</c:v>
                </c:pt>
                <c:pt idx="28">
                  <c:v>290.23179926110117</c:v>
                </c:pt>
                <c:pt idx="29">
                  <c:v>291.56668007554043</c:v>
                </c:pt>
                <c:pt idx="30">
                  <c:v>290.93206904032746</c:v>
                </c:pt>
                <c:pt idx="31">
                  <c:v>290.77657244512881</c:v>
                </c:pt>
                <c:pt idx="32">
                  <c:v>292.66991475247596</c:v>
                </c:pt>
                <c:pt idx="33">
                  <c:v>292.50106469615616</c:v>
                </c:pt>
                <c:pt idx="34">
                  <c:v>294.3852533428917</c:v>
                </c:pt>
                <c:pt idx="35">
                  <c:v>295.97194587510461</c:v>
                </c:pt>
                <c:pt idx="36">
                  <c:v>295.91740395054825</c:v>
                </c:pt>
                <c:pt idx="37">
                  <c:v>297.54185690554601</c:v>
                </c:pt>
                <c:pt idx="38">
                  <c:v>296.77592285522053</c:v>
                </c:pt>
                <c:pt idx="39">
                  <c:v>298.52407665830191</c:v>
                </c:pt>
                <c:pt idx="40">
                  <c:v>298.15820399057174</c:v>
                </c:pt>
                <c:pt idx="41">
                  <c:v>299.90511372570847</c:v>
                </c:pt>
                <c:pt idx="42">
                  <c:v>301.35084989422654</c:v>
                </c:pt>
                <c:pt idx="43">
                  <c:v>301.07156190947182</c:v>
                </c:pt>
                <c:pt idx="44">
                  <c:v>302.58277815717753</c:v>
                </c:pt>
                <c:pt idx="45">
                  <c:v>302.07365334919086</c:v>
                </c:pt>
                <c:pt idx="46">
                  <c:v>303.5840360693839</c:v>
                </c:pt>
                <c:pt idx="47">
                  <c:v>304.80758453218715</c:v>
                </c:pt>
                <c:pt idx="48">
                  <c:v>304.2199937282104</c:v>
                </c:pt>
                <c:pt idx="49">
                  <c:v>305.43465688989392</c:v>
                </c:pt>
                <c:pt idx="50">
                  <c:v>304.92966376040988</c:v>
                </c:pt>
                <c:pt idx="51">
                  <c:v>306.2364669657747</c:v>
                </c:pt>
                <c:pt idx="52">
                  <c:v>305.36590363411426</c:v>
                </c:pt>
                <c:pt idx="53">
                  <c:v>306.74464534432963</c:v>
                </c:pt>
                <c:pt idx="54">
                  <c:v>306.46554301973481</c:v>
                </c:pt>
                <c:pt idx="55">
                  <c:v>307.73302438789858</c:v>
                </c:pt>
                <c:pt idx="56">
                  <c:v>308.7270821862968</c:v>
                </c:pt>
                <c:pt idx="57">
                  <c:v>309.33048699474307</c:v>
                </c:pt>
                <c:pt idx="58">
                  <c:v>309.91780847040059</c:v>
                </c:pt>
                <c:pt idx="59">
                  <c:v>310.30270210567949</c:v>
                </c:pt>
                <c:pt idx="60">
                  <c:v>310.50723823794641</c:v>
                </c:pt>
                <c:pt idx="61">
                  <c:v>310.55157157624478</c:v>
                </c:pt>
                <c:pt idx="62">
                  <c:v>310.45409151574177</c:v>
                </c:pt>
                <c:pt idx="63">
                  <c:v>310.23156130912014</c:v>
                </c:pt>
                <c:pt idx="64">
                  <c:v>309.7175479494652</c:v>
                </c:pt>
                <c:pt idx="65">
                  <c:v>309.36197279743078</c:v>
                </c:pt>
                <c:pt idx="66">
                  <c:v>308.91509900647611</c:v>
                </c:pt>
                <c:pt idx="67">
                  <c:v>308.38908051037095</c:v>
                </c:pt>
                <c:pt idx="68">
                  <c:v>307.79494478983668</c:v>
                </c:pt>
                <c:pt idx="69">
                  <c:v>307.1426841844027</c:v>
                </c:pt>
                <c:pt idx="70">
                  <c:v>306.44134030314319</c:v>
                </c:pt>
                <c:pt idx="71">
                  <c:v>305.57189277452062</c:v>
                </c:pt>
                <c:pt idx="72">
                  <c:v>304.84693330406037</c:v>
                </c:pt>
                <c:pt idx="73">
                  <c:v>304.0894462267679</c:v>
                </c:pt>
                <c:pt idx="74">
                  <c:v>303.30588284175229</c:v>
                </c:pt>
                <c:pt idx="75">
                  <c:v>302.50204003644455</c:v>
                </c:pt>
                <c:pt idx="76">
                  <c:v>301.68311549510076</c:v>
                </c:pt>
                <c:pt idx="77">
                  <c:v>300.85375864027128</c:v>
                </c:pt>
                <c:pt idx="78">
                  <c:v>300.01811762061874</c:v>
                </c:pt>
                <c:pt idx="79">
                  <c:v>299.17988263620509</c:v>
                </c:pt>
                <c:pt idx="80">
                  <c:v>298.34232587165246</c:v>
                </c:pt>
                <c:pt idx="81">
                  <c:v>297.36297913465444</c:v>
                </c:pt>
                <c:pt idx="82">
                  <c:v>296.59321286640568</c:v>
                </c:pt>
                <c:pt idx="83">
                  <c:v>295.82536903202026</c:v>
                </c:pt>
                <c:pt idx="84">
                  <c:v>295.06194739036891</c:v>
                </c:pt>
                <c:pt idx="85">
                  <c:v>294.30514262637308</c:v>
                </c:pt>
                <c:pt idx="86">
                  <c:v>293.55687188817149</c:v>
                </c:pt>
                <c:pt idx="87">
                  <c:v>292.81880012030842</c:v>
                </c:pt>
                <c:pt idx="88">
                  <c:v>292.0923633582787</c:v>
                </c:pt>
                <c:pt idx="89">
                  <c:v>291.37879013785329</c:v>
                </c:pt>
                <c:pt idx="90">
                  <c:v>290.67912116153178</c:v>
                </c:pt>
                <c:pt idx="91">
                  <c:v>289.99422735416778</c:v>
                </c:pt>
                <c:pt idx="92">
                  <c:v>289.32482643023604</c:v>
                </c:pt>
                <c:pt idx="93">
                  <c:v>288.67149808631103</c:v>
                </c:pt>
                <c:pt idx="94">
                  <c:v>288.03469792405167</c:v>
                </c:pt>
                <c:pt idx="95">
                  <c:v>287.41477020129713</c:v>
                </c:pt>
                <c:pt idx="96">
                  <c:v>286.81195950173617</c:v>
                </c:pt>
                <c:pt idx="97">
                  <c:v>286.22642140697121</c:v>
                </c:pt>
                <c:pt idx="98">
                  <c:v>285.65823224863288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89.569895017268607</c:v>
                </c:pt>
                <c:pt idx="4">
                  <c:v>84.556679222736193</c:v>
                </c:pt>
                <c:pt idx="5">
                  <c:v>165.10948281487134</c:v>
                </c:pt>
                <c:pt idx="6">
                  <c:v>155.86832576187928</c:v>
                </c:pt>
                <c:pt idx="7">
                  <c:v>221.73622299398423</c:v>
                </c:pt>
                <c:pt idx="8">
                  <c:v>209.32567439259208</c:v>
                </c:pt>
                <c:pt idx="9">
                  <c:v>197.60974264048079</c:v>
                </c:pt>
                <c:pt idx="10">
                  <c:v>257.06762469120719</c:v>
                </c:pt>
                <c:pt idx="11">
                  <c:v>242.67958196640072</c:v>
                </c:pt>
                <c:pt idx="12">
                  <c:v>311.46742578441444</c:v>
                </c:pt>
                <c:pt idx="13">
                  <c:v>294.03463301264958</c:v>
                </c:pt>
                <c:pt idx="14">
                  <c:v>361.47579855406866</c:v>
                </c:pt>
                <c:pt idx="15">
                  <c:v>341.24404342805116</c:v>
                </c:pt>
                <c:pt idx="16">
                  <c:v>322.14465709993505</c:v>
                </c:pt>
                <c:pt idx="17">
                  <c:v>304.1142610300696</c:v>
                </c:pt>
                <c:pt idx="18">
                  <c:v>287.09302396772216</c:v>
                </c:pt>
                <c:pt idx="19">
                  <c:v>271.02446340976263</c:v>
                </c:pt>
                <c:pt idx="20">
                  <c:v>255.85525817167965</c:v>
                </c:pt>
                <c:pt idx="21">
                  <c:v>320.56061791539565</c:v>
                </c:pt>
                <c:pt idx="22">
                  <c:v>302.61888032009421</c:v>
                </c:pt>
                <c:pt idx="23">
                  <c:v>285.68133952860484</c:v>
                </c:pt>
                <c:pt idx="24">
                  <c:v>337.85692161998878</c:v>
                </c:pt>
                <c:pt idx="25">
                  <c:v>318.94711207481873</c:v>
                </c:pt>
                <c:pt idx="26">
                  <c:v>378.81306219254446</c:v>
                </c:pt>
                <c:pt idx="27">
                  <c:v>357.61094259429416</c:v>
                </c:pt>
                <c:pt idx="28">
                  <c:v>337.59550297179931</c:v>
                </c:pt>
                <c:pt idx="29">
                  <c:v>403.04633376161013</c:v>
                </c:pt>
                <c:pt idx="30">
                  <c:v>380.4878809918203</c:v>
                </c:pt>
                <c:pt idx="31">
                  <c:v>417.99805579516078</c:v>
                </c:pt>
                <c:pt idx="32">
                  <c:v>394.60275701768495</c:v>
                </c:pt>
                <c:pt idx="33">
                  <c:v>431.56875392070771</c:v>
                </c:pt>
                <c:pt idx="34">
                  <c:v>407.41390487053468</c:v>
                </c:pt>
                <c:pt idx="35">
                  <c:v>450.93240598235764</c:v>
                </c:pt>
                <c:pt idx="36">
                  <c:v>425.69377575395976</c:v>
                </c:pt>
                <c:pt idx="37">
                  <c:v>401.8677484952201</c:v>
                </c:pt>
                <c:pt idx="38">
                  <c:v>449.84065772200302</c:v>
                </c:pt>
                <c:pt idx="39">
                  <c:v>424.66313250686221</c:v>
                </c:pt>
                <c:pt idx="40">
                  <c:v>461.54454858052435</c:v>
                </c:pt>
                <c:pt idx="41">
                  <c:v>435.71195806137587</c:v>
                </c:pt>
                <c:pt idx="42">
                  <c:v>481.56234046214905</c:v>
                </c:pt>
                <c:pt idx="43">
                  <c:v>454.60935664106279</c:v>
                </c:pt>
                <c:pt idx="44">
                  <c:v>429.16492794528494</c:v>
                </c:pt>
                <c:pt idx="45">
                  <c:v>463.10341920020727</c:v>
                </c:pt>
                <c:pt idx="46">
                  <c:v>437.18357888791434</c:v>
                </c:pt>
                <c:pt idx="47">
                  <c:v>412.71446878827032</c:v>
                </c:pt>
                <c:pt idx="48">
                  <c:v>441.44111111003139</c:v>
                </c:pt>
                <c:pt idx="49">
                  <c:v>487.30445988176791</c:v>
                </c:pt>
                <c:pt idx="50">
                  <c:v>460.03009035666821</c:v>
                </c:pt>
                <c:pt idx="51">
                  <c:v>434.28226387443789</c:v>
                </c:pt>
                <c:pt idx="52">
                  <c:v>473.53135946246221</c:v>
                </c:pt>
                <c:pt idx="53">
                  <c:v>447.02786864106577</c:v>
                </c:pt>
                <c:pt idx="54">
                  <c:v>467.89017748157437</c:v>
                </c:pt>
                <c:pt idx="55">
                  <c:v>441.70242290840025</c:v>
                </c:pt>
                <c:pt idx="56">
                  <c:v>424.00410628219316</c:v>
                </c:pt>
                <c:pt idx="57">
                  <c:v>400.27264961195056</c:v>
                </c:pt>
                <c:pt idx="58">
                  <c:v>377.86943959627399</c:v>
                </c:pt>
                <c:pt idx="59">
                  <c:v>356.72013443643283</c:v>
                </c:pt>
                <c:pt idx="60">
                  <c:v>336.75455323485085</c:v>
                </c:pt>
                <c:pt idx="61">
                  <c:v>317.90644310999045</c:v>
                </c:pt>
                <c:pt idx="62">
                  <c:v>300.11325934578753</c:v>
                </c:pt>
                <c:pt idx="63">
                  <c:v>292.09559860450156</c:v>
                </c:pt>
                <c:pt idx="64">
                  <c:v>275.74704457130582</c:v>
                </c:pt>
                <c:pt idx="65">
                  <c:v>260.31351705769214</c:v>
                </c:pt>
                <c:pt idx="66">
                  <c:v>245.74380214407853</c:v>
                </c:pt>
                <c:pt idx="67">
                  <c:v>231.98955234754115</c:v>
                </c:pt>
                <c:pt idx="68">
                  <c:v>219.00512618771396</c:v>
                </c:pt>
                <c:pt idx="69">
                  <c:v>206.74743673216486</c:v>
                </c:pt>
                <c:pt idx="70">
                  <c:v>201.321557149553</c:v>
                </c:pt>
                <c:pt idx="71">
                  <c:v>190.05361483604</c:v>
                </c:pt>
                <c:pt idx="72">
                  <c:v>179.41633784112642</c:v>
                </c:pt>
                <c:pt idx="73">
                  <c:v>169.37442790599823</c:v>
                </c:pt>
                <c:pt idx="74">
                  <c:v>159.89456241096178</c:v>
                </c:pt>
                <c:pt idx="75">
                  <c:v>150.94528379916994</c:v>
                </c:pt>
                <c:pt idx="76">
                  <c:v>142.49689518928841</c:v>
                </c:pt>
                <c:pt idx="77">
                  <c:v>134.521361830708</c:v>
                </c:pt>
                <c:pt idx="78">
                  <c:v>126.99221807429635</c:v>
                </c:pt>
                <c:pt idx="79">
                  <c:v>119.88447954998496</c:v>
                </c:pt>
                <c:pt idx="80">
                  <c:v>120.19827286649134</c:v>
                </c:pt>
                <c:pt idx="81">
                  <c:v>113.47079060368822</c:v>
                </c:pt>
                <c:pt idx="82">
                  <c:v>107.11984467969424</c:v>
                </c:pt>
                <c:pt idx="83">
                  <c:v>101.1243604028335</c:v>
                </c:pt>
                <c:pt idx="84">
                  <c:v>95.464442629280967</c:v>
                </c:pt>
                <c:pt idx="85">
                  <c:v>90.121309743917237</c:v>
                </c:pt>
                <c:pt idx="86">
                  <c:v>85.077231336266436</c:v>
                </c:pt>
                <c:pt idx="87">
                  <c:v>80.315469364704114</c:v>
                </c:pt>
                <c:pt idx="88">
                  <c:v>75.820222613697055</c:v>
                </c:pt>
                <c:pt idx="89">
                  <c:v>71.576574259764442</c:v>
                </c:pt>
                <c:pt idx="90">
                  <c:v>67.570442372165445</c:v>
                </c:pt>
                <c:pt idx="91">
                  <c:v>63.788533184057385</c:v>
                </c:pt>
                <c:pt idx="92">
                  <c:v>60.218296979061073</c:v>
                </c:pt>
                <c:pt idx="93">
                  <c:v>56.847886446849657</c:v>
                </c:pt>
                <c:pt idx="94">
                  <c:v>53.666117369569982</c:v>
                </c:pt>
                <c:pt idx="95">
                  <c:v>50.662431508639933</c:v>
                </c:pt>
                <c:pt idx="96">
                  <c:v>47.826861568767129</c:v>
                </c:pt>
                <c:pt idx="97">
                  <c:v>45.149998122927059</c:v>
                </c:pt>
                <c:pt idx="98">
                  <c:v>42.622958388546124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92.254204283502332</c:v>
                </c:pt>
                <c:pt idx="4">
                  <c:v>86.410371829611321</c:v>
                </c:pt>
                <c:pt idx="5">
                  <c:v>168.77805529501572</c:v>
                </c:pt>
                <c:pt idx="6">
                  <c:v>158.08682789028262</c:v>
                </c:pt>
                <c:pt idx="7">
                  <c:v>224.90009639449929</c:v>
                </c:pt>
                <c:pt idx="8">
                  <c:v>210.65382445057205</c:v>
                </c:pt>
                <c:pt idx="9">
                  <c:v>197.30998104070963</c:v>
                </c:pt>
                <c:pt idx="10">
                  <c:v>257.44282408139873</c:v>
                </c:pt>
                <c:pt idx="11">
                  <c:v>241.13513662072791</c:v>
                </c:pt>
                <c:pt idx="12">
                  <c:v>310.69960158891087</c:v>
                </c:pt>
                <c:pt idx="13">
                  <c:v>291.01836939707914</c:v>
                </c:pt>
                <c:pt idx="14">
                  <c:v>358.99642612829467</c:v>
                </c:pt>
                <c:pt idx="15">
                  <c:v>336.25583688216767</c:v>
                </c:pt>
                <c:pt idx="16">
                  <c:v>314.95574776814021</c:v>
                </c:pt>
                <c:pt idx="17">
                  <c:v>295.00491046330734</c:v>
                </c:pt>
                <c:pt idx="18">
                  <c:v>276.31785675977244</c:v>
                </c:pt>
                <c:pt idx="19">
                  <c:v>258.81453242389574</c:v>
                </c:pt>
                <c:pt idx="20">
                  <c:v>242.41995424868884</c:v>
                </c:pt>
                <c:pt idx="21">
                  <c:v>308.45774226635717</c:v>
                </c:pt>
                <c:pt idx="22">
                  <c:v>288.91852040747398</c:v>
                </c:pt>
                <c:pt idx="23">
                  <c:v>270.61700841460208</c:v>
                </c:pt>
                <c:pt idx="24">
                  <c:v>323.68276703812398</c:v>
                </c:pt>
                <c:pt idx="25">
                  <c:v>303.17911765462486</c:v>
                </c:pt>
                <c:pt idx="26">
                  <c:v>364.02075237451453</c:v>
                </c:pt>
                <c:pt idx="27">
                  <c:v>340.96189773328024</c:v>
                </c:pt>
                <c:pt idx="28">
                  <c:v>319.36370371069813</c:v>
                </c:pt>
                <c:pt idx="29">
                  <c:v>386.00740894197128</c:v>
                </c:pt>
                <c:pt idx="30">
                  <c:v>361.55581195149279</c:v>
                </c:pt>
                <c:pt idx="31">
                  <c:v>399.22148335003197</c:v>
                </c:pt>
                <c:pt idx="32">
                  <c:v>373.93284226520905</c:v>
                </c:pt>
                <c:pt idx="33">
                  <c:v>411.06768922455149</c:v>
                </c:pt>
                <c:pt idx="34">
                  <c:v>385.02865152764298</c:v>
                </c:pt>
                <c:pt idx="35">
                  <c:v>428.94803824851249</c:v>
                </c:pt>
                <c:pt idx="36">
                  <c:v>401.77637180341145</c:v>
                </c:pt>
                <c:pt idx="37">
                  <c:v>376.32589158967409</c:v>
                </c:pt>
                <c:pt idx="38">
                  <c:v>425.06473486678249</c:v>
                </c:pt>
                <c:pt idx="39">
                  <c:v>398.1390558485603</c:v>
                </c:pt>
                <c:pt idx="40">
                  <c:v>435.38634458995267</c:v>
                </c:pt>
                <c:pt idx="41">
                  <c:v>407.80684433566739</c:v>
                </c:pt>
                <c:pt idx="42">
                  <c:v>454.31641843793528</c:v>
                </c:pt>
                <c:pt idx="43">
                  <c:v>425.53779473159091</c:v>
                </c:pt>
                <c:pt idx="44">
                  <c:v>398.58214978810742</c:v>
                </c:pt>
                <c:pt idx="45">
                  <c:v>433.02976585101646</c:v>
                </c:pt>
                <c:pt idx="46">
                  <c:v>405.59954281853044</c:v>
                </c:pt>
                <c:pt idx="47">
                  <c:v>379.90688425608317</c:v>
                </c:pt>
                <c:pt idx="48">
                  <c:v>409.22111738182105</c:v>
                </c:pt>
                <c:pt idx="49">
                  <c:v>455.98472926926922</c:v>
                </c:pt>
                <c:pt idx="50">
                  <c:v>427.10042659625833</c:v>
                </c:pt>
                <c:pt idx="51">
                  <c:v>400.04579690866314</c:v>
                </c:pt>
                <c:pt idx="52">
                  <c:v>440.16545582834794</c:v>
                </c:pt>
                <c:pt idx="53">
                  <c:v>412.28322329673614</c:v>
                </c:pt>
                <c:pt idx="54">
                  <c:v>433.42463446183956</c:v>
                </c:pt>
                <c:pt idx="55">
                  <c:v>405.96939852050161</c:v>
                </c:pt>
                <c:pt idx="56">
                  <c:v>387.48751688289769</c:v>
                </c:pt>
                <c:pt idx="57">
                  <c:v>362.94216261720749</c:v>
                </c:pt>
                <c:pt idx="58">
                  <c:v>339.9516311258734</c:v>
                </c:pt>
                <c:pt idx="59">
                  <c:v>318.41743233075329</c:v>
                </c:pt>
                <c:pt idx="60">
                  <c:v>298.24731499690444</c:v>
                </c:pt>
                <c:pt idx="61">
                  <c:v>279.35487153374572</c:v>
                </c:pt>
                <c:pt idx="62">
                  <c:v>261.65916783004582</c:v>
                </c:pt>
                <c:pt idx="63">
                  <c:v>254.12715327913304</c:v>
                </c:pt>
                <c:pt idx="64">
                  <c:v>238.02949662184068</c:v>
                </c:pt>
                <c:pt idx="65">
                  <c:v>222.95154426026139</c:v>
                </c:pt>
                <c:pt idx="66">
                  <c:v>208.82870313760236</c:v>
                </c:pt>
                <c:pt idx="67">
                  <c:v>195.60047183717015</c:v>
                </c:pt>
                <c:pt idx="68">
                  <c:v>183.21018139787728</c:v>
                </c:pt>
                <c:pt idx="69">
                  <c:v>171.60475254776213</c:v>
                </c:pt>
                <c:pt idx="70">
                  <c:v>167.06439803503594</c:v>
                </c:pt>
                <c:pt idx="71">
                  <c:v>156.48172206151938</c:v>
                </c:pt>
                <c:pt idx="72">
                  <c:v>146.56940453706599</c:v>
                </c:pt>
                <c:pt idx="73">
                  <c:v>137.28498167923036</c:v>
                </c:pt>
                <c:pt idx="74">
                  <c:v>128.58867956920949</c:v>
                </c:pt>
                <c:pt idx="75">
                  <c:v>120.44324376272539</c:v>
                </c:pt>
                <c:pt idx="76">
                  <c:v>112.81377969418764</c:v>
                </c:pt>
                <c:pt idx="77">
                  <c:v>105.66760319043669</c:v>
                </c:pt>
                <c:pt idx="78">
                  <c:v>98.97410045367765</c:v>
                </c:pt>
                <c:pt idx="79">
                  <c:v>92.704596913779881</c:v>
                </c:pt>
                <c:pt idx="80">
                  <c:v>94.066439781840174</c:v>
                </c:pt>
                <c:pt idx="81">
                  <c:v>88.107811469033777</c:v>
                </c:pt>
                <c:pt idx="82">
                  <c:v>82.526631813288532</c:v>
                </c:pt>
                <c:pt idx="83">
                  <c:v>77.298991370813283</c:v>
                </c:pt>
                <c:pt idx="84">
                  <c:v>72.40249523891201</c:v>
                </c:pt>
                <c:pt idx="85">
                  <c:v>67.81616711754414</c:v>
                </c:pt>
                <c:pt idx="86">
                  <c:v>63.520359448094958</c:v>
                </c:pt>
                <c:pt idx="87">
                  <c:v>59.496669244395683</c:v>
                </c:pt>
                <c:pt idx="88">
                  <c:v>55.727859255418359</c:v>
                </c:pt>
                <c:pt idx="89">
                  <c:v>52.19778412191117</c:v>
                </c:pt>
                <c:pt idx="90">
                  <c:v>48.891321210633635</c:v>
                </c:pt>
                <c:pt idx="91">
                  <c:v>45.794305829889581</c:v>
                </c:pt>
                <c:pt idx="92">
                  <c:v>42.893470548825036</c:v>
                </c:pt>
                <c:pt idx="93">
                  <c:v>40.17638836053861</c:v>
                </c:pt>
                <c:pt idx="94">
                  <c:v>37.631419445518326</c:v>
                </c:pt>
                <c:pt idx="95">
                  <c:v>35.247661307342803</c:v>
                </c:pt>
                <c:pt idx="96">
                  <c:v>33.014902067030938</c:v>
                </c:pt>
                <c:pt idx="97">
                  <c:v>30.923576715955846</c:v>
                </c:pt>
                <c:pt idx="98">
                  <c:v>28.964726139913239</c:v>
                </c:pt>
                <c:pt idx="99">
                  <c:v>27.129958738805648</c:v>
                </c:pt>
                <c:pt idx="100">
                  <c:v>25.411414477523579</c:v>
                </c:pt>
                <c:pt idx="101">
                  <c:v>23.801731214019629</c:v>
                </c:pt>
                <c:pt idx="102">
                  <c:v>22.294013160327061</c:v>
                </c:pt>
                <c:pt idx="103">
                  <c:v>20.881801341411716</c:v>
                </c:pt>
                <c:pt idx="104">
                  <c:v>19.559045925304691</c:v>
                </c:pt>
                <c:pt idx="105">
                  <c:v>18.320080305979737</c:v>
                </c:pt>
                <c:pt idx="106">
                  <c:v>17.159596827947951</c:v>
                </c:pt>
                <c:pt idx="107">
                  <c:v>16.072624048575335</c:v>
                </c:pt>
                <c:pt idx="108">
                  <c:v>15.054505440716394</c:v>
                </c:pt>
                <c:pt idx="109">
                  <c:v>14.100879444427031</c:v>
                </c:pt>
                <c:pt idx="110">
                  <c:v>13.207660782299529</c:v>
                </c:pt>
                <c:pt idx="111">
                  <c:v>12.371022958375573</c:v>
                </c:pt>
                <c:pt idx="112">
                  <c:v>11.587381865663723</c:v>
                </c:pt>
                <c:pt idx="113">
                  <c:v>10.853380432036886</c:v>
                </c:pt>
                <c:pt idx="114">
                  <c:v>10.165874238733725</c:v>
                </c:pt>
                <c:pt idx="115">
                  <c:v>9.5219180498545324</c:v>
                </c:pt>
                <c:pt idx="116">
                  <c:v>8.9187531951446939</c:v>
                </c:pt>
                <c:pt idx="117">
                  <c:v>8.3537957520143618</c:v>
                </c:pt>
                <c:pt idx="118">
                  <c:v>7.8246254761667995</c:v>
                </c:pt>
                <c:pt idx="119">
                  <c:v>7.3289754334148398</c:v>
                </c:pt>
                <c:pt idx="120">
                  <c:v>6.864722288268819</c:v>
                </c:pt>
                <c:pt idx="121">
                  <c:v>6.4298772076928197</c:v>
                </c:pt>
                <c:pt idx="122">
                  <c:v>6.0225773410614956</c:v>
                </c:pt>
                <c:pt idx="123">
                  <c:v>5.6410778398180854</c:v>
                </c:pt>
                <c:pt idx="124">
                  <c:v>5.2837443826463186</c:v>
                </c:pt>
                <c:pt idx="125">
                  <c:v>4.9490461741344856</c:v>
                </c:pt>
                <c:pt idx="126">
                  <c:v>4.6355493869383686</c:v>
                </c:pt>
                <c:pt idx="127">
                  <c:v>4.3419110193496371</c:v>
                </c:pt>
                <c:pt idx="128">
                  <c:v>4.0668731419559032</c:v>
                </c:pt>
                <c:pt idx="129">
                  <c:v>3.8092575087454645</c:v>
                </c:pt>
                <c:pt idx="130">
                  <c:v>3.5679605095710256</c:v>
                </c:pt>
                <c:pt idx="131">
                  <c:v>3.3419484423490515</c:v>
                </c:pt>
                <c:pt idx="132">
                  <c:v>3.1302530847411343</c:v>
                </c:pt>
                <c:pt idx="133">
                  <c:v>2.9319675463467183</c:v>
                </c:pt>
                <c:pt idx="134">
                  <c:v>2.7462423836382239</c:v>
                </c:pt>
                <c:pt idx="135">
                  <c:v>2.572281960995177</c:v>
                </c:pt>
                <c:pt idx="136">
                  <c:v>2.4093410422482338</c:v>
                </c:pt>
                <c:pt idx="137">
                  <c:v>2.2567215981314774</c:v>
                </c:pt>
                <c:pt idx="138">
                  <c:v>2.1137698159662941</c:v>
                </c:pt>
                <c:pt idx="139">
                  <c:v>1.9798732987665026</c:v>
                </c:pt>
                <c:pt idx="140">
                  <c:v>1.8544584417658556</c:v>
                </c:pt>
                <c:pt idx="141">
                  <c:v>1.7369879751291233</c:v>
                </c:pt>
                <c:pt idx="142">
                  <c:v>1.6269586623198724</c:v>
                </c:pt>
                <c:pt idx="143">
                  <c:v>1.5238991442648864</c:v>
                </c:pt>
                <c:pt idx="144">
                  <c:v>1.4273679200797527</c:v>
                </c:pt>
                <c:pt idx="145">
                  <c:v>1.3369514557051676</c:v>
                </c:pt>
                <c:pt idx="146">
                  <c:v>1.2522624123514672</c:v>
                </c:pt>
                <c:pt idx="147">
                  <c:v>1.1729379871621426</c:v>
                </c:pt>
                <c:pt idx="148">
                  <c:v>1.098638358987847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269.85479693237733</c:v>
                </c:pt>
                <c:pt idx="4">
                  <c:v>270.61339324364411</c:v>
                </c:pt>
                <c:pt idx="5">
                  <c:v>269.14300172951596</c:v>
                </c:pt>
                <c:pt idx="6">
                  <c:v>270.48832060892789</c:v>
                </c:pt>
                <c:pt idx="7">
                  <c:v>271.67155586538246</c:v>
                </c:pt>
                <c:pt idx="8">
                  <c:v>271.22096967041682</c:v>
                </c:pt>
                <c:pt idx="9">
                  <c:v>272.84274365516973</c:v>
                </c:pt>
                <c:pt idx="10">
                  <c:v>272.38434312484344</c:v>
                </c:pt>
                <c:pt idx="11">
                  <c:v>274.27567244434607</c:v>
                </c:pt>
                <c:pt idx="12">
                  <c:v>273.86056262873632</c:v>
                </c:pt>
                <c:pt idx="13">
                  <c:v>276.01202402526064</c:v>
                </c:pt>
                <c:pt idx="14">
                  <c:v>277.87750524982539</c:v>
                </c:pt>
                <c:pt idx="15">
                  <c:v>277.89222176499328</c:v>
                </c:pt>
                <c:pt idx="16">
                  <c:v>280.03635990154044</c:v>
                </c:pt>
                <c:pt idx="17">
                  <c:v>281.87867699941188</c:v>
                </c:pt>
                <c:pt idx="18">
                  <c:v>283.44927711734772</c:v>
                </c:pt>
                <c:pt idx="19">
                  <c:v>284.77562796710777</c:v>
                </c:pt>
                <c:pt idx="20">
                  <c:v>285.88277649885435</c:v>
                </c:pt>
                <c:pt idx="21">
                  <c:v>286.79354758427223</c:v>
                </c:pt>
                <c:pt idx="22">
                  <c:v>285.97184084167202</c:v>
                </c:pt>
                <c:pt idx="23">
                  <c:v>287.30197698756717</c:v>
                </c:pt>
                <c:pt idx="24">
                  <c:v>286.53141379817589</c:v>
                </c:pt>
                <c:pt idx="25">
                  <c:v>288.08684485622967</c:v>
                </c:pt>
                <c:pt idx="26">
                  <c:v>287.3624780930104</c:v>
                </c:pt>
                <c:pt idx="27">
                  <c:v>289.13561006543887</c:v>
                </c:pt>
                <c:pt idx="28">
                  <c:v>290.61546612255728</c:v>
                </c:pt>
                <c:pt idx="29">
                  <c:v>291.83259012391784</c:v>
                </c:pt>
                <c:pt idx="30">
                  <c:v>291.17292938840887</c:v>
                </c:pt>
                <c:pt idx="31">
                  <c:v>291.00185492537219</c:v>
                </c:pt>
                <c:pt idx="32">
                  <c:v>292.89886757726822</c:v>
                </c:pt>
                <c:pt idx="33">
                  <c:v>292.7759794652431</c:v>
                </c:pt>
                <c:pt idx="34">
                  <c:v>294.65770241909286</c:v>
                </c:pt>
                <c:pt idx="35">
                  <c:v>296.20956422527775</c:v>
                </c:pt>
                <c:pt idx="36">
                  <c:v>296.06189860027337</c:v>
                </c:pt>
                <c:pt idx="37">
                  <c:v>297.73343580843226</c:v>
                </c:pt>
                <c:pt idx="38">
                  <c:v>297.14392394773682</c:v>
                </c:pt>
                <c:pt idx="39">
                  <c:v>298.90437852574763</c:v>
                </c:pt>
                <c:pt idx="40">
                  <c:v>298.57140214518853</c:v>
                </c:pt>
                <c:pt idx="41">
                  <c:v>300.3255308830685</c:v>
                </c:pt>
                <c:pt idx="42">
                  <c:v>301.74216701242119</c:v>
                </c:pt>
                <c:pt idx="43">
                  <c:v>301.42974113403221</c:v>
                </c:pt>
                <c:pt idx="44">
                  <c:v>302.96648720286413</c:v>
                </c:pt>
                <c:pt idx="45">
                  <c:v>302.47964591649537</c:v>
                </c:pt>
                <c:pt idx="46">
                  <c:v>304.0109541649187</c:v>
                </c:pt>
                <c:pt idx="47">
                  <c:v>305.21731152089188</c:v>
                </c:pt>
                <c:pt idx="48">
                  <c:v>304.52264724767508</c:v>
                </c:pt>
                <c:pt idx="49">
                  <c:v>305.7527301600212</c:v>
                </c:pt>
                <c:pt idx="50">
                  <c:v>305.24473274839278</c:v>
                </c:pt>
                <c:pt idx="51">
                  <c:v>306.61570361085222</c:v>
                </c:pt>
                <c:pt idx="52">
                  <c:v>305.9184496789253</c:v>
                </c:pt>
                <c:pt idx="53">
                  <c:v>307.31280894453903</c:v>
                </c:pt>
                <c:pt idx="54">
                  <c:v>306.83411906496491</c:v>
                </c:pt>
                <c:pt idx="55">
                  <c:v>308.16978272169229</c:v>
                </c:pt>
                <c:pt idx="56">
                  <c:v>309.18766463188535</c:v>
                </c:pt>
                <c:pt idx="57">
                  <c:v>309.6067948201474</c:v>
                </c:pt>
                <c:pt idx="58">
                  <c:v>310.24524693479225</c:v>
                </c:pt>
                <c:pt idx="59">
                  <c:v>310.64453707259673</c:v>
                </c:pt>
                <c:pt idx="60">
                  <c:v>310.83293576938638</c:v>
                </c:pt>
                <c:pt idx="61">
                  <c:v>310.83605341618005</c:v>
                </c:pt>
                <c:pt idx="62">
                  <c:v>310.67706655700772</c:v>
                </c:pt>
                <c:pt idx="63">
                  <c:v>310.3769259981982</c:v>
                </c:pt>
                <c:pt idx="64">
                  <c:v>309.59056782178402</c:v>
                </c:pt>
                <c:pt idx="65">
                  <c:v>309.23873273751849</c:v>
                </c:pt>
                <c:pt idx="66">
                  <c:v>308.77586983530676</c:v>
                </c:pt>
                <c:pt idx="67">
                  <c:v>308.21780257969021</c:v>
                </c:pt>
                <c:pt idx="68">
                  <c:v>307.57877042508619</c:v>
                </c:pt>
                <c:pt idx="69">
                  <c:v>306.87156777490844</c:v>
                </c:pt>
                <c:pt idx="70">
                  <c:v>306.10767156598087</c:v>
                </c:pt>
                <c:pt idx="71">
                  <c:v>305.01250420930768</c:v>
                </c:pt>
                <c:pt idx="72">
                  <c:v>304.30247942292158</c:v>
                </c:pt>
                <c:pt idx="73">
                  <c:v>303.54681204120811</c:v>
                </c:pt>
                <c:pt idx="74">
                  <c:v>302.75436124778486</c:v>
                </c:pt>
                <c:pt idx="75">
                  <c:v>301.93303058986618</c:v>
                </c:pt>
                <c:pt idx="76">
                  <c:v>301.08985467385497</c:v>
                </c:pt>
                <c:pt idx="77">
                  <c:v>300.2310786285226</c:v>
                </c:pt>
                <c:pt idx="78">
                  <c:v>299.36223091008947</c:v>
                </c:pt>
                <c:pt idx="79">
                  <c:v>298.48818997936246</c:v>
                </c:pt>
                <c:pt idx="80">
                  <c:v>297.61324534024925</c:v>
                </c:pt>
                <c:pt idx="81">
                  <c:v>296.42464876752297</c:v>
                </c:pt>
                <c:pt idx="82">
                  <c:v>295.71148581979207</c:v>
                </c:pt>
                <c:pt idx="83">
                  <c:v>294.98884615871668</c:v>
                </c:pt>
                <c:pt idx="84">
                  <c:v>294.26092496670725</c:v>
                </c:pt>
                <c:pt idx="85">
                  <c:v>293.53141435523747</c:v>
                </c:pt>
                <c:pt idx="86">
                  <c:v>292.803550954478</c:v>
                </c:pt>
                <c:pt idx="87">
                  <c:v>292.08015944331157</c:v>
                </c:pt>
                <c:pt idx="88">
                  <c:v>291.36369234656564</c:v>
                </c:pt>
                <c:pt idx="89">
                  <c:v>290.65626640093654</c:v>
                </c:pt>
                <c:pt idx="90">
                  <c:v>289.95969576763287</c:v>
                </c:pt>
                <c:pt idx="91">
                  <c:v>289.27552234810258</c:v>
                </c:pt>
                <c:pt idx="92">
                  <c:v>288.60504343917989</c:v>
                </c:pt>
                <c:pt idx="93">
                  <c:v>287.94933694549195</c:v>
                </c:pt>
                <c:pt idx="94">
                  <c:v>287.30928434986902</c:v>
                </c:pt>
                <c:pt idx="95">
                  <c:v>286.68559162671454</c:v>
                </c:pt>
                <c:pt idx="96">
                  <c:v>286.07880826870792</c:v>
                </c:pt>
                <c:pt idx="97">
                  <c:v>285.48934458374379</c:v>
                </c:pt>
                <c:pt idx="98">
                  <c:v>284.91748740657994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73.959807220965047</c:v>
                </c:pt>
                <c:pt idx="4">
                  <c:v>69.482978802697787</c:v>
                </c:pt>
                <c:pt idx="5">
                  <c:v>139.05124111818259</c:v>
                </c:pt>
                <c:pt idx="6">
                  <c:v>130.63439186959837</c:v>
                </c:pt>
                <c:pt idx="7">
                  <c:v>202.0468444106867</c:v>
                </c:pt>
                <c:pt idx="8">
                  <c:v>189.81683612826134</c:v>
                </c:pt>
                <c:pt idx="9">
                  <c:v>178.32711707442778</c:v>
                </c:pt>
                <c:pt idx="10">
                  <c:v>232.1316450656993</c:v>
                </c:pt>
                <c:pt idx="11">
                  <c:v>218.08058700514408</c:v>
                </c:pt>
                <c:pt idx="12">
                  <c:v>275.91083685170958</c:v>
                </c:pt>
                <c:pt idx="13">
                  <c:v>259.20979987313427</c:v>
                </c:pt>
                <c:pt idx="14">
                  <c:v>328.47808129292224</c:v>
                </c:pt>
                <c:pt idx="15">
                  <c:v>308.59511966328176</c:v>
                </c:pt>
                <c:pt idx="16">
                  <c:v>289.91568480051006</c:v>
                </c:pt>
                <c:pt idx="17">
                  <c:v>272.36692655755422</c:v>
                </c:pt>
                <c:pt idx="18">
                  <c:v>255.8804044474299</c:v>
                </c:pt>
                <c:pt idx="19">
                  <c:v>240.39182072403619</c:v>
                </c:pt>
                <c:pt idx="20">
                  <c:v>225.84076961973705</c:v>
                </c:pt>
                <c:pt idx="21">
                  <c:v>295.21279615112445</c:v>
                </c:pt>
                <c:pt idx="22">
                  <c:v>277.34340080106648</c:v>
                </c:pt>
                <c:pt idx="23">
                  <c:v>260.55564992692484</c:v>
                </c:pt>
                <c:pt idx="24">
                  <c:v>309.27310626987162</c:v>
                </c:pt>
                <c:pt idx="25">
                  <c:v>290.55263249932517</c:v>
                </c:pt>
                <c:pt idx="26">
                  <c:v>342.54426158423536</c:v>
                </c:pt>
                <c:pt idx="27">
                  <c:v>321.80986620928383</c:v>
                </c:pt>
                <c:pt idx="28">
                  <c:v>302.33053536110765</c:v>
                </c:pt>
                <c:pt idx="29">
                  <c:v>371.60539628367707</c:v>
                </c:pt>
                <c:pt idx="30">
                  <c:v>349.11191420233581</c:v>
                </c:pt>
                <c:pt idx="31">
                  <c:v>387.84335711694916</c:v>
                </c:pt>
                <c:pt idx="32">
                  <c:v>364.3669822017215</c:v>
                </c:pt>
                <c:pt idx="33">
                  <c:v>400.76538480916059</c:v>
                </c:pt>
                <c:pt idx="34">
                  <c:v>376.50683234415521</c:v>
                </c:pt>
                <c:pt idx="35">
                  <c:v>428.6303007950188</c:v>
                </c:pt>
                <c:pt idx="36">
                  <c:v>402.68506941013163</c:v>
                </c:pt>
                <c:pt idx="37">
                  <c:v>378.3103173645884</c:v>
                </c:pt>
                <c:pt idx="38">
                  <c:v>422.45763283346355</c:v>
                </c:pt>
                <c:pt idx="39">
                  <c:v>396.88603648610774</c:v>
                </c:pt>
                <c:pt idx="40">
                  <c:v>433.57822340323975</c:v>
                </c:pt>
                <c:pt idx="41">
                  <c:v>407.3334915007581</c:v>
                </c:pt>
                <c:pt idx="42">
                  <c:v>458.84026909857585</c:v>
                </c:pt>
                <c:pt idx="43">
                  <c:v>431.06641146791912</c:v>
                </c:pt>
                <c:pt idx="44">
                  <c:v>404.97372094407154</c:v>
                </c:pt>
                <c:pt idx="45">
                  <c:v>439.15052223694346</c:v>
                </c:pt>
                <c:pt idx="46">
                  <c:v>412.5684959753882</c:v>
                </c:pt>
                <c:pt idx="47">
                  <c:v>387.59549460254476</c:v>
                </c:pt>
                <c:pt idx="48">
                  <c:v>419.70104955125993</c:v>
                </c:pt>
                <c:pt idx="49">
                  <c:v>471.29486830351959</c:v>
                </c:pt>
                <c:pt idx="50">
                  <c:v>442.76712683035583</c:v>
                </c:pt>
                <c:pt idx="51">
                  <c:v>415.9661854738348</c:v>
                </c:pt>
                <c:pt idx="52">
                  <c:v>451.20800625930354</c:v>
                </c:pt>
                <c:pt idx="53">
                  <c:v>423.89613375892787</c:v>
                </c:pt>
                <c:pt idx="54">
                  <c:v>451.72791134671229</c:v>
                </c:pt>
                <c:pt idx="55">
                  <c:v>424.38456870116494</c:v>
                </c:pt>
                <c:pt idx="56">
                  <c:v>415.57828025976397</c:v>
                </c:pt>
                <c:pt idx="57">
                  <c:v>390.423094964011</c:v>
                </c:pt>
                <c:pt idx="58">
                  <c:v>366.79056707679274</c:v>
                </c:pt>
                <c:pt idx="59">
                  <c:v>344.5885292951653</c:v>
                </c:pt>
                <c:pt idx="60">
                  <c:v>323.73039325448309</c:v>
                </c:pt>
                <c:pt idx="61">
                  <c:v>304.13481183214964</c:v>
                </c:pt>
                <c:pt idx="62">
                  <c:v>285.72536189231022</c:v>
                </c:pt>
                <c:pt idx="63">
                  <c:v>287.84448460535879</c:v>
                </c:pt>
                <c:pt idx="64">
                  <c:v>270.42109726643832</c:v>
                </c:pt>
                <c:pt idx="65">
                  <c:v>254.05235728954131</c:v>
                </c:pt>
                <c:pt idx="66">
                  <c:v>238.67442628110018</c:v>
                </c:pt>
                <c:pt idx="67">
                  <c:v>224.22733002114697</c:v>
                </c:pt>
                <c:pt idx="68">
                  <c:v>210.65472456272832</c:v>
                </c:pt>
                <c:pt idx="69">
                  <c:v>197.9036764894532</c:v>
                </c:pt>
                <c:pt idx="70">
                  <c:v>201.11820824291854</c:v>
                </c:pt>
                <c:pt idx="71">
                  <c:v>188.94441082612829</c:v>
                </c:pt>
                <c:pt idx="72">
                  <c:v>177.50750016285386</c:v>
                </c:pt>
                <c:pt idx="73">
                  <c:v>166.76287208654674</c:v>
                </c:pt>
                <c:pt idx="74">
                  <c:v>156.66862234575922</c:v>
                </c:pt>
                <c:pt idx="75">
                  <c:v>147.18538317677638</c:v>
                </c:pt>
                <c:pt idx="76">
                  <c:v>138.27616976859747</c:v>
                </c:pt>
                <c:pt idx="77">
                  <c:v>129.90623602147798</c:v>
                </c:pt>
                <c:pt idx="78">
                  <c:v>122.04293903648758</c:v>
                </c:pt>
                <c:pt idx="79">
                  <c:v>114.6556118075906</c:v>
                </c:pt>
                <c:pt idx="80">
                  <c:v>124.59739002946212</c:v>
                </c:pt>
                <c:pt idx="81">
                  <c:v>117.05544045596851</c:v>
                </c:pt>
                <c:pt idx="82">
                  <c:v>109.97000930036209</c:v>
                </c:pt>
                <c:pt idx="83">
                  <c:v>103.31346324796215</c:v>
                </c:pt>
                <c:pt idx="84">
                  <c:v>97.059841644051588</c:v>
                </c:pt>
                <c:pt idx="85">
                  <c:v>91.184755246835564</c:v>
                </c:pt>
                <c:pt idx="86">
                  <c:v>85.66529110894011</c:v>
                </c:pt>
                <c:pt idx="87">
                  <c:v>80.47992321648664</c:v>
                </c:pt>
                <c:pt idx="88">
                  <c:v>75.60842853723328</c:v>
                </c:pt>
                <c:pt idx="89">
                  <c:v>71.031808150369073</c:v>
                </c:pt>
                <c:pt idx="90">
                  <c:v>66.732213150365624</c:v>
                </c:pt>
                <c:pt idx="91">
                  <c:v>62.692875035910127</c:v>
                </c:pt>
                <c:pt idx="92">
                  <c:v>58.89804031243505</c:v>
                </c:pt>
                <c:pt idx="93">
                  <c:v>55.332909053193255</c:v>
                </c:pt>
                <c:pt idx="94">
                  <c:v>51.98357717926546</c:v>
                </c:pt>
                <c:pt idx="95">
                  <c:v>48.836982233391176</c:v>
                </c:pt>
                <c:pt idx="96">
                  <c:v>45.88085243613984</c:v>
                </c:pt>
                <c:pt idx="97">
                  <c:v>43.103658825740418</c:v>
                </c:pt>
                <c:pt idx="98">
                  <c:v>40.49457029491375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76.105010288587749</c:v>
                </c:pt>
                <c:pt idx="4">
                  <c:v>70.869585559053689</c:v>
                </c:pt>
                <c:pt idx="5">
                  <c:v>141.9082393886666</c:v>
                </c:pt>
                <c:pt idx="6">
                  <c:v>132.14607126067051</c:v>
                </c:pt>
                <c:pt idx="7">
                  <c:v>204.67595885190673</c:v>
                </c:pt>
                <c:pt idx="8">
                  <c:v>190.59586645784452</c:v>
                </c:pt>
                <c:pt idx="9">
                  <c:v>177.48437341925802</c:v>
                </c:pt>
                <c:pt idx="10">
                  <c:v>231.74730194085586</c:v>
                </c:pt>
                <c:pt idx="11">
                  <c:v>215.80491456079801</c:v>
                </c:pt>
                <c:pt idx="12">
                  <c:v>274.0502742229732</c:v>
                </c:pt>
                <c:pt idx="13">
                  <c:v>255.19777584787354</c:v>
                </c:pt>
                <c:pt idx="14">
                  <c:v>325.06479298850002</c:v>
                </c:pt>
                <c:pt idx="15">
                  <c:v>302.70289789828854</c:v>
                </c:pt>
                <c:pt idx="16">
                  <c:v>281.87932489896957</c:v>
                </c:pt>
                <c:pt idx="17">
                  <c:v>262.4882495581424</c:v>
                </c:pt>
                <c:pt idx="18">
                  <c:v>244.43112733008221</c:v>
                </c:pt>
                <c:pt idx="19">
                  <c:v>227.61619275692837</c:v>
                </c:pt>
                <c:pt idx="20">
                  <c:v>211.95799312088272</c:v>
                </c:pt>
                <c:pt idx="21">
                  <c:v>282.82788903469879</c:v>
                </c:pt>
                <c:pt idx="22">
                  <c:v>263.37155995939452</c:v>
                </c:pt>
                <c:pt idx="23">
                  <c:v>245.25367293935764</c:v>
                </c:pt>
                <c:pt idx="24">
                  <c:v>294.74169247169573</c:v>
                </c:pt>
                <c:pt idx="25">
                  <c:v>274.46578764309555</c:v>
                </c:pt>
                <c:pt idx="26">
                  <c:v>327.18178349122491</c:v>
                </c:pt>
                <c:pt idx="27">
                  <c:v>304.67425614384501</c:v>
                </c:pt>
                <c:pt idx="28">
                  <c:v>283.71506923855037</c:v>
                </c:pt>
                <c:pt idx="29">
                  <c:v>354.31292049742024</c:v>
                </c:pt>
                <c:pt idx="30">
                  <c:v>329.93898481392694</c:v>
                </c:pt>
                <c:pt idx="31">
                  <c:v>368.84150219157698</c:v>
                </c:pt>
                <c:pt idx="32">
                  <c:v>343.46811462445328</c:v>
                </c:pt>
                <c:pt idx="33">
                  <c:v>379.98940534391755</c:v>
                </c:pt>
                <c:pt idx="34">
                  <c:v>353.84912992506236</c:v>
                </c:pt>
                <c:pt idx="35">
                  <c:v>406.59360546099327</c:v>
                </c:pt>
                <c:pt idx="36">
                  <c:v>378.62317080985827</c:v>
                </c:pt>
                <c:pt idx="37">
                  <c:v>352.57688155615614</c:v>
                </c:pt>
                <c:pt idx="38">
                  <c:v>397.31370888572673</c:v>
                </c:pt>
                <c:pt idx="39">
                  <c:v>369.98165796036011</c:v>
                </c:pt>
                <c:pt idx="40">
                  <c:v>407.00682125805116</c:v>
                </c:pt>
                <c:pt idx="41">
                  <c:v>379.0079606176896</c:v>
                </c:pt>
                <c:pt idx="42">
                  <c:v>431.30720586145253</c:v>
                </c:pt>
                <c:pt idx="43">
                  <c:v>401.63667033388691</c:v>
                </c:pt>
                <c:pt idx="44">
                  <c:v>374.00723374120747</c:v>
                </c:pt>
                <c:pt idx="45">
                  <c:v>408.67087632044814</c:v>
                </c:pt>
                <c:pt idx="46">
                  <c:v>380.55754181046956</c:v>
                </c:pt>
                <c:pt idx="47">
                  <c:v>354.37818308165282</c:v>
                </c:pt>
                <c:pt idx="48">
                  <c:v>387.1784023035849</c:v>
                </c:pt>
                <c:pt idx="49">
                  <c:v>439.77548011825928</c:v>
                </c:pt>
                <c:pt idx="50">
                  <c:v>409.52239408196311</c:v>
                </c:pt>
                <c:pt idx="51">
                  <c:v>381.35048186298258</c:v>
                </c:pt>
                <c:pt idx="52">
                  <c:v>417.2895565803783</c:v>
                </c:pt>
                <c:pt idx="53">
                  <c:v>388.58332481438879</c:v>
                </c:pt>
                <c:pt idx="54">
                  <c:v>416.89379228174738</c:v>
                </c:pt>
                <c:pt idx="55">
                  <c:v>388.21478597947259</c:v>
                </c:pt>
                <c:pt idx="56">
                  <c:v>378.88027622309039</c:v>
                </c:pt>
                <c:pt idx="57">
                  <c:v>352.81630014386354</c:v>
                </c:pt>
                <c:pt idx="58">
                  <c:v>328.54532014200049</c:v>
                </c:pt>
                <c:pt idx="59">
                  <c:v>305.94399222256851</c:v>
                </c:pt>
                <c:pt idx="60">
                  <c:v>284.89745748509665</c:v>
                </c:pt>
                <c:pt idx="61">
                  <c:v>265.29875841596953</c:v>
                </c:pt>
                <c:pt idx="62">
                  <c:v>247.04829533530256</c:v>
                </c:pt>
                <c:pt idx="63">
                  <c:v>250.03066829165405</c:v>
                </c:pt>
                <c:pt idx="64">
                  <c:v>232.8305294446543</c:v>
                </c:pt>
                <c:pt idx="65">
                  <c:v>216.81362455202282</c:v>
                </c:pt>
                <c:pt idx="66">
                  <c:v>201.89855644579342</c:v>
                </c:pt>
                <c:pt idx="67">
                  <c:v>188.00952744145675</c:v>
                </c:pt>
                <c:pt idx="68">
                  <c:v>175.07595413764213</c:v>
                </c:pt>
                <c:pt idx="69">
                  <c:v>163.03210871454479</c:v>
                </c:pt>
                <c:pt idx="70">
                  <c:v>167.45123121262824</c:v>
                </c:pt>
                <c:pt idx="71">
                  <c:v>155.93190661682064</c:v>
                </c:pt>
                <c:pt idx="72">
                  <c:v>145.20502073993222</c:v>
                </c:pt>
                <c:pt idx="73">
                  <c:v>135.21606004533859</c:v>
                </c:pt>
                <c:pt idx="74">
                  <c:v>125.91426109797438</c:v>
                </c:pt>
                <c:pt idx="75">
                  <c:v>117.25235258691021</c:v>
                </c:pt>
                <c:pt idx="76">
                  <c:v>109.18631509474251</c:v>
                </c:pt>
                <c:pt idx="77">
                  <c:v>101.6751573929554</c:v>
                </c:pt>
                <c:pt idx="78">
                  <c:v>94.680708126398116</c:v>
                </c:pt>
                <c:pt idx="79">
                  <c:v>88.167421828228171</c:v>
                </c:pt>
                <c:pt idx="80">
                  <c:v>99.473805284424628</c:v>
                </c:pt>
                <c:pt idx="81">
                  <c:v>92.630791688445555</c:v>
                </c:pt>
                <c:pt idx="82">
                  <c:v>86.258523480570048</c:v>
                </c:pt>
                <c:pt idx="83">
                  <c:v>80.324617089245493</c:v>
                </c:pt>
                <c:pt idx="84">
                  <c:v>74.798916677344337</c:v>
                </c:pt>
                <c:pt idx="85">
                  <c:v>69.653340891598091</c:v>
                </c:pt>
                <c:pt idx="86">
                  <c:v>64.861740154462112</c:v>
                </c:pt>
                <c:pt idx="87">
                  <c:v>60.399763773175096</c:v>
                </c:pt>
                <c:pt idx="88">
                  <c:v>56.244736190667631</c:v>
                </c:pt>
                <c:pt idx="89">
                  <c:v>52.375541749432571</c:v>
                </c:pt>
                <c:pt idx="90">
                  <c:v>48.772517382732737</c:v>
                </c:pt>
                <c:pt idx="91">
                  <c:v>45.417352687807529</c:v>
                </c:pt>
                <c:pt idx="92">
                  <c:v>42.292996873255149</c:v>
                </c:pt>
                <c:pt idx="93">
                  <c:v>39.383572107701312</c:v>
                </c:pt>
                <c:pt idx="94">
                  <c:v>36.674292829396471</c:v>
                </c:pt>
                <c:pt idx="95">
                  <c:v>34.151390606676607</c:v>
                </c:pt>
                <c:pt idx="96">
                  <c:v>31.802044167431941</c:v>
                </c:pt>
                <c:pt idx="97">
                  <c:v>29.614314241996599</c:v>
                </c:pt>
                <c:pt idx="98">
                  <c:v>27.577082888333788</c:v>
                </c:pt>
                <c:pt idx="99">
                  <c:v>25.679996991169887</c:v>
                </c:pt>
                <c:pt idx="100">
                  <c:v>23.913415647942713</c:v>
                </c:pt>
                <c:pt idx="101">
                  <c:v>22.268361174181738</c:v>
                </c:pt>
                <c:pt idx="102">
                  <c:v>20.736473479331909</c:v>
                </c:pt>
                <c:pt idx="103">
                  <c:v>19.309967581161086</c:v>
                </c:pt>
                <c:pt idx="104">
                  <c:v>17.981594042841341</c:v>
                </c:pt>
                <c:pt idx="105">
                  <c:v>16.744602131647145</c:v>
                </c:pt>
                <c:pt idx="106">
                  <c:v>15.592705512044693</c:v>
                </c:pt>
                <c:pt idx="107">
                  <c:v>14.520050298826195</c:v>
                </c:pt>
                <c:pt idx="108">
                  <c:v>13.521185307936726</c:v>
                </c:pt>
                <c:pt idx="109">
                  <c:v>12.591034353809601</c:v>
                </c:pt>
                <c:pt idx="110">
                  <c:v>11.724870452426716</c:v>
                </c:pt>
                <c:pt idx="111">
                  <c:v>10.918291799004958</c:v>
                </c:pt>
                <c:pt idx="112">
                  <c:v>10.167199398228407</c:v>
                </c:pt>
                <c:pt idx="113">
                  <c:v>9.4677762333442033</c:v>
                </c:pt>
                <c:pt idx="114">
                  <c:v>8.8164678682604141</c:v>
                </c:pt>
                <c:pt idx="115">
                  <c:v>8.2099643840666197</c:v>
                </c:pt>
                <c:pt idx="116">
                  <c:v>7.6451835581795011</c:v>
                </c:pt>
                <c:pt idx="117">
                  <c:v>7.1192552006305858</c:v>
                </c:pt>
                <c:pt idx="118">
                  <c:v>6.6295065678939249</c:v>
                </c:pt>
                <c:pt idx="119">
                  <c:v>6.1734487801274209</c:v>
                </c:pt>
                <c:pt idx="120">
                  <c:v>5.7487641728008834</c:v>
                </c:pt>
                <c:pt idx="121">
                  <c:v>5.3532945184323539</c:v>
                </c:pt>
                <c:pt idx="122">
                  <c:v>4.98503005857612</c:v>
                </c:pt>
                <c:pt idx="123">
                  <c:v>4.6420992903234843</c:v>
                </c:pt>
                <c:pt idx="124">
                  <c:v>4.3227594554117683</c:v>
                </c:pt>
                <c:pt idx="125">
                  <c:v>4.0253876836076232</c:v>
                </c:pt>
                <c:pt idx="126">
                  <c:v>3.7484727453557665</c:v>
                </c:pt>
                <c:pt idx="127">
                  <c:v>3.4906073717804493</c:v>
                </c:pt>
                <c:pt idx="128">
                  <c:v>3.2504811030102889</c:v>
                </c:pt>
                <c:pt idx="129">
                  <c:v>3.0268736284819648</c:v>
                </c:pt>
                <c:pt idx="130">
                  <c:v>2.8186485853785239</c:v>
                </c:pt>
                <c:pt idx="131">
                  <c:v>2.6247477836862365</c:v>
                </c:pt>
                <c:pt idx="132">
                  <c:v>2.4441858285220146</c:v>
                </c:pt>
                <c:pt idx="133">
                  <c:v>2.2760451124023069</c:v>
                </c:pt>
                <c:pt idx="134">
                  <c:v>2.1194711520044187</c:v>
                </c:pt>
                <c:pt idx="135">
                  <c:v>1.9736682457218884</c:v>
                </c:pt>
                <c:pt idx="136">
                  <c:v>1.8378954299458166</c:v>
                </c:pt>
                <c:pt idx="137">
                  <c:v>1.7114627135221667</c:v>
                </c:pt>
                <c:pt idx="138">
                  <c:v>1.5937275712487144</c:v>
                </c:pt>
                <c:pt idx="139">
                  <c:v>1.4840916785917631</c:v>
                </c:pt>
                <c:pt idx="140">
                  <c:v>1.3819978710286078</c:v>
                </c:pt>
                <c:pt idx="141">
                  <c:v>1.2869273125632663</c:v>
                </c:pt>
                <c:pt idx="142">
                  <c:v>1.1983968590260059</c:v>
                </c:pt>
                <c:pt idx="143">
                  <c:v>1.1159566027570764</c:v>
                </c:pt>
                <c:pt idx="144">
                  <c:v>1.0391875861968443</c:v>
                </c:pt>
                <c:pt idx="145">
                  <c:v>0.96769967276290303</c:v>
                </c:pt>
                <c:pt idx="146">
                  <c:v>0.90112956419405055</c:v>
                </c:pt>
                <c:pt idx="147">
                  <c:v>0.83913895428537233</c:v>
                </c:pt>
                <c:pt idx="148">
                  <c:v>0.78141280963179516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264.14343555102749</c:v>
                </c:pt>
                <c:pt idx="4">
                  <c:v>266.29515984036345</c:v>
                </c:pt>
                <c:pt idx="5">
                  <c:v>254.9804001329573</c:v>
                </c:pt>
                <c:pt idx="6">
                  <c:v>260.02917886880738</c:v>
                </c:pt>
                <c:pt idx="7">
                  <c:v>264.18833220674651</c:v>
                </c:pt>
                <c:pt idx="8">
                  <c:v>254.78684068574563</c:v>
                </c:pt>
                <c:pt idx="9">
                  <c:v>261.54189909552628</c:v>
                </c:pt>
                <c:pt idx="10">
                  <c:v>253.94846078534704</c:v>
                </c:pt>
                <c:pt idx="11">
                  <c:v>261.97321308250463</c:v>
                </c:pt>
                <c:pt idx="12">
                  <c:v>260.62385793501778</c:v>
                </c:pt>
                <c:pt idx="13">
                  <c:v>267.99918449536426</c:v>
                </c:pt>
                <c:pt idx="14">
                  <c:v>273.91979443867234</c:v>
                </c:pt>
                <c:pt idx="15">
                  <c:v>265.6403585644585</c:v>
                </c:pt>
                <c:pt idx="16">
                  <c:v>273.34972178946407</c:v>
                </c:pt>
                <c:pt idx="17">
                  <c:v>279.47484855696001</c:v>
                </c:pt>
                <c:pt idx="18">
                  <c:v>284.2676409638803</c:v>
                </c:pt>
                <c:pt idx="19">
                  <c:v>287.94407023440675</c:v>
                </c:pt>
                <c:pt idx="20">
                  <c:v>290.68900355890963</c:v>
                </c:pt>
                <c:pt idx="21">
                  <c:v>292.66040656615644</c:v>
                </c:pt>
                <c:pt idx="22">
                  <c:v>281.01977102891584</c:v>
                </c:pt>
                <c:pt idx="23">
                  <c:v>285.87495889453709</c:v>
                </c:pt>
                <c:pt idx="24">
                  <c:v>279.10717834552446</c:v>
                </c:pt>
                <c:pt idx="25">
                  <c:v>284.7270875707647</c:v>
                </c:pt>
                <c:pt idx="26">
                  <c:v>273.34391686687127</c:v>
                </c:pt>
                <c:pt idx="27">
                  <c:v>280.9000438184305</c:v>
                </c:pt>
                <c:pt idx="28">
                  <c:v>286.81626019215599</c:v>
                </c:pt>
                <c:pt idx="29">
                  <c:v>291.35819991016541</c:v>
                </c:pt>
                <c:pt idx="30">
                  <c:v>279.92066992080186</c:v>
                </c:pt>
                <c:pt idx="31">
                  <c:v>279.13332663517713</c:v>
                </c:pt>
                <c:pt idx="32">
                  <c:v>286.74338335165328</c:v>
                </c:pt>
                <c:pt idx="33">
                  <c:v>282.15991792499733</c:v>
                </c:pt>
                <c:pt idx="34">
                  <c:v>289.48455828814554</c:v>
                </c:pt>
                <c:pt idx="35">
                  <c:v>295.11763962697262</c:v>
                </c:pt>
                <c:pt idx="36">
                  <c:v>288.47823703918789</c:v>
                </c:pt>
                <c:pt idx="37">
                  <c:v>294.91346173833921</c:v>
                </c:pt>
                <c:pt idx="38">
                  <c:v>286.68138147943989</c:v>
                </c:pt>
                <c:pt idx="39">
                  <c:v>293.82090164311217</c:v>
                </c:pt>
                <c:pt idx="40">
                  <c:v>286.16237422629627</c:v>
                </c:pt>
                <c:pt idx="41">
                  <c:v>293.76471042604419</c:v>
                </c:pt>
                <c:pt idx="42">
                  <c:v>299.56974518726906</c:v>
                </c:pt>
                <c:pt idx="43">
                  <c:v>286.93092929838883</c:v>
                </c:pt>
                <c:pt idx="44">
                  <c:v>295.28040276129343</c:v>
                </c:pt>
                <c:pt idx="45">
                  <c:v>288.56883666179203</c:v>
                </c:pt>
                <c:pt idx="46">
                  <c:v>296.89776277465569</c:v>
                </c:pt>
                <c:pt idx="47">
                  <c:v>303.24549917209276</c:v>
                </c:pt>
                <c:pt idx="48">
                  <c:v>297.46674040524965</c:v>
                </c:pt>
                <c:pt idx="49">
                  <c:v>303.66322568782141</c:v>
                </c:pt>
                <c:pt idx="50">
                  <c:v>295.30363549225581</c:v>
                </c:pt>
                <c:pt idx="51">
                  <c:v>302.56156920377111</c:v>
                </c:pt>
                <c:pt idx="52">
                  <c:v>294.89681251046443</c:v>
                </c:pt>
                <c:pt idx="53">
                  <c:v>302.39371073114421</c:v>
                </c:pt>
                <c:pt idx="54">
                  <c:v>297.54007954631606</c:v>
                </c:pt>
                <c:pt idx="55">
                  <c:v>304.47260274550104</c:v>
                </c:pt>
                <c:pt idx="56">
                  <c:v>309.62094102848357</c:v>
                </c:pt>
                <c:pt idx="57">
                  <c:v>311.97891834401679</c:v>
                </c:pt>
                <c:pt idx="58">
                  <c:v>314.83419562247951</c:v>
                </c:pt>
                <c:pt idx="59">
                  <c:v>316.61573647082986</c:v>
                </c:pt>
                <c:pt idx="60">
                  <c:v>317.5215321179403</c:v>
                </c:pt>
                <c:pt idx="61">
                  <c:v>317.71936041046837</c:v>
                </c:pt>
                <c:pt idx="62">
                  <c:v>317.3510036408133</c:v>
                </c:pt>
                <c:pt idx="63">
                  <c:v>316.53590716540918</c:v>
                </c:pt>
                <c:pt idx="64">
                  <c:v>314.06435018225932</c:v>
                </c:pt>
                <c:pt idx="65">
                  <c:v>313.04882261200964</c:v>
                </c:pt>
                <c:pt idx="66">
                  <c:v>311.767732344168</c:v>
                </c:pt>
                <c:pt idx="67">
                  <c:v>310.28985334614583</c:v>
                </c:pt>
                <c:pt idx="68">
                  <c:v>308.67222913118007</c:v>
                </c:pt>
                <c:pt idx="69">
                  <c:v>306.96190348682683</c:v>
                </c:pt>
                <c:pt idx="70">
                  <c:v>305.19741406427875</c:v>
                </c:pt>
                <c:pt idx="71">
                  <c:v>302.10007956745756</c:v>
                </c:pt>
                <c:pt idx="72">
                  <c:v>300.72373888612293</c:v>
                </c:pt>
                <c:pt idx="73">
                  <c:v>299.29703525046784</c:v>
                </c:pt>
                <c:pt idx="74">
                  <c:v>297.84662859683715</c:v>
                </c:pt>
                <c:pt idx="75">
                  <c:v>296.39402673410143</c:v>
                </c:pt>
                <c:pt idx="76">
                  <c:v>294.95638629023637</c:v>
                </c:pt>
                <c:pt idx="77">
                  <c:v>293.54720073500937</c:v>
                </c:pt>
                <c:pt idx="78">
                  <c:v>292.17689054201321</c:v>
                </c:pt>
                <c:pt idx="79">
                  <c:v>290.8533086139405</c:v>
                </c:pt>
                <c:pt idx="80">
                  <c:v>289.58217239929348</c:v>
                </c:pt>
                <c:pt idx="81">
                  <c:v>286.84614193736428</c:v>
                </c:pt>
                <c:pt idx="82">
                  <c:v>286.16483390448747</c:v>
                </c:pt>
                <c:pt idx="83">
                  <c:v>285.45921463428022</c:v>
                </c:pt>
                <c:pt idx="84">
                  <c:v>284.74234806648985</c:v>
                </c:pt>
                <c:pt idx="85">
                  <c:v>284.02476925837203</c:v>
                </c:pt>
                <c:pt idx="86">
                  <c:v>283.31487777498688</c:v>
                </c:pt>
                <c:pt idx="87">
                  <c:v>282.61927559753491</c:v>
                </c:pt>
                <c:pt idx="88">
                  <c:v>281.9430569521507</c:v>
                </c:pt>
                <c:pt idx="89">
                  <c:v>281.29005650840139</c:v>
                </c:pt>
                <c:pt idx="90">
                  <c:v>280.66306156332882</c:v>
                </c:pt>
                <c:pt idx="91">
                  <c:v>280.0639930984467</c:v>
                </c:pt>
                <c:pt idx="92">
                  <c:v>279.49405996067895</c:v>
                </c:pt>
                <c:pt idx="93">
                  <c:v>278.95388986239584</c:v>
                </c:pt>
                <c:pt idx="94">
                  <c:v>278.44364041047021</c:v>
                </c:pt>
                <c:pt idx="95">
                  <c:v>277.9630929508545</c:v>
                </c:pt>
                <c:pt idx="96">
                  <c:v>277.51173164585805</c:v>
                </c:pt>
                <c:pt idx="97">
                  <c:v>277.0888098793294</c:v>
                </c:pt>
                <c:pt idx="98">
                  <c:v>276.69340580438751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87.472464747168871</c:v>
                </c:pt>
                <c:pt idx="4">
                  <c:v>78.69535969579637</c:v>
                </c:pt>
                <c:pt idx="5">
                  <c:v>216.58640244468234</c:v>
                </c:pt>
                <c:pt idx="6">
                  <c:v>194.85383080113149</c:v>
                </c:pt>
                <c:pt idx="7">
                  <c:v>371.62902224184666</c:v>
                </c:pt>
                <c:pt idx="8">
                  <c:v>334.33926508473957</c:v>
                </c:pt>
                <c:pt idx="9">
                  <c:v>300.79121243835044</c:v>
                </c:pt>
                <c:pt idx="10">
                  <c:v>416.39685787243565</c:v>
                </c:pt>
                <c:pt idx="11">
                  <c:v>374.61503572792947</c:v>
                </c:pt>
                <c:pt idx="12">
                  <c:v>424.49812269877214</c:v>
                </c:pt>
                <c:pt idx="13">
                  <c:v>381.90340871870069</c:v>
                </c:pt>
                <c:pt idx="14">
                  <c:v>542.50157004650259</c:v>
                </c:pt>
                <c:pt idx="15">
                  <c:v>488.06623105616296</c:v>
                </c:pt>
                <c:pt idx="16">
                  <c:v>439.09300737498114</c:v>
                </c:pt>
                <c:pt idx="17">
                  <c:v>395.03382298829638</c:v>
                </c:pt>
                <c:pt idx="18">
                  <c:v>355.39559656772678</c:v>
                </c:pt>
                <c:pt idx="19">
                  <c:v>319.73472323019911</c:v>
                </c:pt>
                <c:pt idx="20">
                  <c:v>287.65211000471771</c:v>
                </c:pt>
                <c:pt idx="21">
                  <c:v>457.70757372398674</c:v>
                </c:pt>
                <c:pt idx="22">
                  <c:v>411.78057865192568</c:v>
                </c:pt>
                <c:pt idx="23">
                  <c:v>370.46196018850924</c:v>
                </c:pt>
                <c:pt idx="24">
                  <c:v>449.91926060760244</c:v>
                </c:pt>
                <c:pt idx="25">
                  <c:v>404.77375537457897</c:v>
                </c:pt>
                <c:pt idx="26">
                  <c:v>539.1031405004104</c:v>
                </c:pt>
                <c:pt idx="27">
                  <c:v>485.00880451280938</c:v>
                </c:pt>
                <c:pt idx="28">
                  <c:v>436.34236713329898</c:v>
                </c:pt>
                <c:pt idx="29">
                  <c:v>619.98759403977681</c:v>
                </c:pt>
                <c:pt idx="30">
                  <c:v>557.77720292797324</c:v>
                </c:pt>
                <c:pt idx="31">
                  <c:v>589.28155108542421</c:v>
                </c:pt>
                <c:pt idx="32">
                  <c:v>530.15224572444879</c:v>
                </c:pt>
                <c:pt idx="33">
                  <c:v>593.586007583335</c:v>
                </c:pt>
                <c:pt idx="34">
                  <c:v>534.02478725368428</c:v>
                </c:pt>
                <c:pt idx="35">
                  <c:v>646.96167518925245</c:v>
                </c:pt>
                <c:pt idx="36">
                  <c:v>582.04466840590578</c:v>
                </c:pt>
                <c:pt idx="37">
                  <c:v>523.64152161044228</c:v>
                </c:pt>
                <c:pt idx="38">
                  <c:v>616.88606655435751</c:v>
                </c:pt>
                <c:pt idx="39">
                  <c:v>554.98688689221342</c:v>
                </c:pt>
                <c:pt idx="40">
                  <c:v>645.08619562097283</c:v>
                </c:pt>
                <c:pt idx="41">
                  <c:v>580.35737698620608</c:v>
                </c:pt>
                <c:pt idx="42">
                  <c:v>781.94915279501799</c:v>
                </c:pt>
                <c:pt idx="43">
                  <c:v>703.48732050583749</c:v>
                </c:pt>
                <c:pt idx="44">
                  <c:v>632.89845425820897</c:v>
                </c:pt>
                <c:pt idx="45">
                  <c:v>715.18001126972786</c:v>
                </c:pt>
                <c:pt idx="46">
                  <c:v>643.41788466566015</c:v>
                </c:pt>
                <c:pt idx="47">
                  <c:v>578.85646660152395</c:v>
                </c:pt>
                <c:pt idx="48">
                  <c:v>637.40318126997215</c:v>
                </c:pt>
                <c:pt idx="49">
                  <c:v>771.71620674773351</c:v>
                </c:pt>
                <c:pt idx="50">
                  <c:v>694.28116206196239</c:v>
                </c:pt>
                <c:pt idx="51">
                  <c:v>624.6160541652049</c:v>
                </c:pt>
                <c:pt idx="52">
                  <c:v>707.72867836917032</c:v>
                </c:pt>
                <c:pt idx="53">
                  <c:v>636.71422855493552</c:v>
                </c:pt>
                <c:pt idx="54">
                  <c:v>689.45541737967733</c:v>
                </c:pt>
                <c:pt idx="55">
                  <c:v>620.27453121086535</c:v>
                </c:pt>
                <c:pt idx="56">
                  <c:v>578.12161811912233</c:v>
                </c:pt>
                <c:pt idx="57">
                  <c:v>520.11211547886171</c:v>
                </c:pt>
                <c:pt idx="58">
                  <c:v>467.92336454741712</c:v>
                </c:pt>
                <c:pt idx="59">
                  <c:v>420.97130325023863</c:v>
                </c:pt>
                <c:pt idx="60">
                  <c:v>378.73047508882422</c:v>
                </c:pt>
                <c:pt idx="61">
                  <c:v>340.72814857820174</c:v>
                </c:pt>
                <c:pt idx="62">
                  <c:v>306.53902674798218</c:v>
                </c:pt>
                <c:pt idx="63">
                  <c:v>295.86675718189446</c:v>
                </c:pt>
                <c:pt idx="64">
                  <c:v>266.1790878507469</c:v>
                </c:pt>
                <c:pt idx="65">
                  <c:v>239.47031928800746</c:v>
                </c:pt>
                <c:pt idx="66">
                  <c:v>215.44154457413859</c:v>
                </c:pt>
                <c:pt idx="67">
                  <c:v>193.82384951292366</c:v>
                </c:pt>
                <c:pt idx="68">
                  <c:v>174.37530312117005</c:v>
                </c:pt>
                <c:pt idx="69">
                  <c:v>156.87825009673276</c:v>
                </c:pt>
                <c:pt idx="70">
                  <c:v>161.2231446466308</c:v>
                </c:pt>
                <c:pt idx="71">
                  <c:v>145.04579693651149</c:v>
                </c:pt>
                <c:pt idx="72">
                  <c:v>130.49170610745421</c:v>
                </c:pt>
                <c:pt idx="73">
                  <c:v>117.3979923753849</c:v>
                </c:pt>
                <c:pt idx="74">
                  <c:v>105.6181195333734</c:v>
                </c:pt>
                <c:pt idx="75">
                  <c:v>95.020255015066908</c:v>
                </c:pt>
                <c:pt idx="76">
                  <c:v>85.485794511569537</c:v>
                </c:pt>
                <c:pt idx="77">
                  <c:v>76.908034630253582</c:v>
                </c:pt>
                <c:pt idx="78">
                  <c:v>69.190978740775194</c:v>
                </c:pt>
                <c:pt idx="79">
                  <c:v>62.24826264411093</c:v>
                </c:pt>
                <c:pt idx="80">
                  <c:v>79.328178640656802</c:v>
                </c:pt>
                <c:pt idx="81">
                  <c:v>71.368282238107739</c:v>
                </c:pt>
                <c:pt idx="82">
                  <c:v>64.207092572874842</c:v>
                </c:pt>
                <c:pt idx="83">
                  <c:v>57.764466334043924</c:v>
                </c:pt>
                <c:pt idx="84">
                  <c:v>51.968301898574715</c:v>
                </c:pt>
                <c:pt idx="85">
                  <c:v>46.753732417497012</c:v>
                </c:pt>
                <c:pt idx="86">
                  <c:v>42.062399868925908</c:v>
                </c:pt>
                <c:pt idx="87">
                  <c:v>37.841801953576216</c:v>
                </c:pt>
                <c:pt idx="88">
                  <c:v>34.044704523661593</c:v>
                </c:pt>
                <c:pt idx="89">
                  <c:v>30.628612969470126</c:v>
                </c:pt>
                <c:pt idx="90">
                  <c:v>27.555296647723619</c:v>
                </c:pt>
                <c:pt idx="91">
                  <c:v>24.7903610294366</c:v>
                </c:pt>
                <c:pt idx="92">
                  <c:v>22.302862779035934</c:v>
                </c:pt>
                <c:pt idx="93">
                  <c:v>20.064963456960641</c:v>
                </c:pt>
                <c:pt idx="94">
                  <c:v>18.051617970209687</c:v>
                </c:pt>
                <c:pt idx="95">
                  <c:v>16.240294284181939</c:v>
                </c:pt>
                <c:pt idx="96">
                  <c:v>14.610721259007946</c:v>
                </c:pt>
                <c:pt idx="97">
                  <c:v>13.144661788324228</c:v>
                </c:pt>
                <c:pt idx="98">
                  <c:v>11.825708701608812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95.329029196141406</c:v>
                </c:pt>
                <c:pt idx="4">
                  <c:v>84.400199855432874</c:v>
                </c:pt>
                <c:pt idx="5">
                  <c:v>233.60600231172504</c:v>
                </c:pt>
                <c:pt idx="6">
                  <c:v>206.82465193232412</c:v>
                </c:pt>
                <c:pt idx="7">
                  <c:v>397.07431246501631</c:v>
                </c:pt>
                <c:pt idx="8">
                  <c:v>351.55242439899388</c:v>
                </c:pt>
                <c:pt idx="9">
                  <c:v>311.24931334282411</c:v>
                </c:pt>
                <c:pt idx="10">
                  <c:v>434.44839708708867</c:v>
                </c:pt>
                <c:pt idx="11">
                  <c:v>384.64182264542484</c:v>
                </c:pt>
                <c:pt idx="12">
                  <c:v>435.87426476375435</c:v>
                </c:pt>
                <c:pt idx="13">
                  <c:v>385.90422422333643</c:v>
                </c:pt>
                <c:pt idx="14">
                  <c:v>558.44818513253074</c:v>
                </c:pt>
                <c:pt idx="15">
                  <c:v>494.42587249170441</c:v>
                </c:pt>
                <c:pt idx="16">
                  <c:v>437.74328558551713</c:v>
                </c:pt>
                <c:pt idx="17">
                  <c:v>387.55897443133637</c:v>
                </c:pt>
                <c:pt idx="18">
                  <c:v>343.12795560384649</c:v>
                </c:pt>
                <c:pt idx="19">
                  <c:v>303.7906529957923</c:v>
                </c:pt>
                <c:pt idx="20">
                  <c:v>268.96310644580814</c:v>
                </c:pt>
                <c:pt idx="21">
                  <c:v>454.91357668253079</c:v>
                </c:pt>
                <c:pt idx="22">
                  <c:v>402.76080762300984</c:v>
                </c:pt>
                <c:pt idx="23">
                  <c:v>356.58700129397215</c:v>
                </c:pt>
                <c:pt idx="24">
                  <c:v>442.81208226207792</c:v>
                </c:pt>
                <c:pt idx="25">
                  <c:v>392.04666780381427</c:v>
                </c:pt>
                <c:pt idx="26">
                  <c:v>537.75922363353914</c:v>
                </c:pt>
                <c:pt idx="27">
                  <c:v>476.10876069437882</c:v>
                </c:pt>
                <c:pt idx="28">
                  <c:v>421.52610694114293</c:v>
                </c:pt>
                <c:pt idx="29">
                  <c:v>621.05646169694</c:v>
                </c:pt>
                <c:pt idx="30">
                  <c:v>549.85653300717138</c:v>
                </c:pt>
                <c:pt idx="31">
                  <c:v>582.14822445024708</c:v>
                </c:pt>
                <c:pt idx="32">
                  <c:v>515.40886237279551</c:v>
                </c:pt>
                <c:pt idx="33">
                  <c:v>583.42608965833767</c:v>
                </c:pt>
                <c:pt idx="34">
                  <c:v>516.54022896553874</c:v>
                </c:pt>
                <c:pt idx="35">
                  <c:v>638.80060640217573</c:v>
                </c:pt>
                <c:pt idx="36">
                  <c:v>565.56643136671789</c:v>
                </c:pt>
                <c:pt idx="37">
                  <c:v>500.72805987210307</c:v>
                </c:pt>
                <c:pt idx="38">
                  <c:v>602.20468507491762</c:v>
                </c:pt>
                <c:pt idx="39">
                  <c:v>533.16598524910125</c:v>
                </c:pt>
                <c:pt idx="40">
                  <c:v>630.92382139467657</c:v>
                </c:pt>
                <c:pt idx="41">
                  <c:v>558.59266656016189</c:v>
                </c:pt>
                <c:pt idx="42">
                  <c:v>777.71631385988223</c:v>
                </c:pt>
                <c:pt idx="43">
                  <c:v>688.55639120744866</c:v>
                </c:pt>
                <c:pt idx="44">
                  <c:v>609.61805149691554</c:v>
                </c:pt>
                <c:pt idx="45">
                  <c:v>698.61117460793582</c:v>
                </c:pt>
                <c:pt idx="46">
                  <c:v>618.52012189100446</c:v>
                </c:pt>
                <c:pt idx="47">
                  <c:v>547.61096742943118</c:v>
                </c:pt>
                <c:pt idx="48">
                  <c:v>611.9364408647225</c:v>
                </c:pt>
                <c:pt idx="49">
                  <c:v>757.86119381091646</c:v>
                </c:pt>
                <c:pt idx="50">
                  <c:v>670.97752656970658</c:v>
                </c:pt>
                <c:pt idx="51">
                  <c:v>594.05448496143379</c:v>
                </c:pt>
                <c:pt idx="52">
                  <c:v>684.8318658587059</c:v>
                </c:pt>
                <c:pt idx="53">
                  <c:v>606.32051782379131</c:v>
                </c:pt>
                <c:pt idx="54">
                  <c:v>663.91533783336126</c:v>
                </c:pt>
                <c:pt idx="55">
                  <c:v>587.80192846536431</c:v>
                </c:pt>
                <c:pt idx="56">
                  <c:v>542.30477707521754</c:v>
                </c:pt>
                <c:pt idx="57">
                  <c:v>480.13319713484492</c:v>
                </c:pt>
                <c:pt idx="58">
                  <c:v>425.08916892493761</c:v>
                </c:pt>
                <c:pt idx="59">
                  <c:v>376.35556677940878</c:v>
                </c:pt>
                <c:pt idx="60">
                  <c:v>333.20894297088398</c:v>
                </c:pt>
                <c:pt idx="61">
                  <c:v>295.00878816773337</c:v>
                </c:pt>
                <c:pt idx="62">
                  <c:v>261.18802310716893</c:v>
                </c:pt>
                <c:pt idx="63">
                  <c:v>253.13495000106414</c:v>
                </c:pt>
                <c:pt idx="64">
                  <c:v>224.11473766848758</c:v>
                </c:pt>
                <c:pt idx="65">
                  <c:v>198.42149667599779</c:v>
                </c:pt>
                <c:pt idx="66">
                  <c:v>175.67381222997057</c:v>
                </c:pt>
                <c:pt idx="67">
                  <c:v>155.5339961667778</c:v>
                </c:pt>
                <c:pt idx="68">
                  <c:v>137.70307398999003</c:v>
                </c:pt>
                <c:pt idx="69">
                  <c:v>121.91634660990596</c:v>
                </c:pt>
                <c:pt idx="70">
                  <c:v>129.82983056693092</c:v>
                </c:pt>
                <c:pt idx="71">
                  <c:v>114.94571736905391</c:v>
                </c:pt>
                <c:pt idx="72">
                  <c:v>101.76796722133129</c:v>
                </c:pt>
                <c:pt idx="73">
                  <c:v>90.100957124917073</c:v>
                </c:pt>
                <c:pt idx="74">
                  <c:v>79.771490936536225</c:v>
                </c:pt>
                <c:pt idx="75">
                  <c:v>70.626228280965535</c:v>
                </c:pt>
                <c:pt idx="76">
                  <c:v>62.529408221333199</c:v>
                </c:pt>
                <c:pt idx="77">
                  <c:v>55.360833895244212</c:v>
                </c:pt>
                <c:pt idx="78">
                  <c:v>49.014088198762018</c:v>
                </c:pt>
                <c:pt idx="79">
                  <c:v>43.39495403017041</c:v>
                </c:pt>
                <c:pt idx="80">
                  <c:v>63.841090094422682</c:v>
                </c:pt>
                <c:pt idx="81">
                  <c:v>56.522140300743423</c:v>
                </c:pt>
                <c:pt idx="82">
                  <c:v>50.042258668387397</c:v>
                </c:pt>
                <c:pt idx="83">
                  <c:v>44.30525169976368</c:v>
                </c:pt>
                <c:pt idx="84">
                  <c:v>39.225953832084855</c:v>
                </c:pt>
                <c:pt idx="85">
                  <c:v>34.728963159124994</c:v>
                </c:pt>
                <c:pt idx="86">
                  <c:v>30.747522093939018</c:v>
                </c:pt>
                <c:pt idx="87">
                  <c:v>27.222526356041318</c:v>
                </c:pt>
                <c:pt idx="88">
                  <c:v>24.101647571510931</c:v>
                </c:pt>
                <c:pt idx="89">
                  <c:v>21.338556461068716</c:v>
                </c:pt>
                <c:pt idx="90">
                  <c:v>18.892235084394795</c:v>
                </c:pt>
                <c:pt idx="91">
                  <c:v>16.72636793098992</c:v>
                </c:pt>
                <c:pt idx="92">
                  <c:v>14.808802818356972</c:v>
                </c:pt>
                <c:pt idx="93">
                  <c:v>13.111073594564797</c:v>
                </c:pt>
                <c:pt idx="94">
                  <c:v>11.607977559739464</c:v>
                </c:pt>
                <c:pt idx="95">
                  <c:v>10.277201333327399</c:v>
                </c:pt>
                <c:pt idx="96">
                  <c:v>9.0989896131498966</c:v>
                </c:pt>
                <c:pt idx="97">
                  <c:v>8.0558519089948266</c:v>
                </c:pt>
                <c:pt idx="98">
                  <c:v>7.1323028972213072</c:v>
                </c:pt>
                <c:pt idx="99">
                  <c:v>6.3146325419552989</c:v>
                </c:pt>
                <c:pt idx="100">
                  <c:v>5.5907025703375117</c:v>
                </c:pt>
                <c:pt idx="101">
                  <c:v>4.9497662805095199</c:v>
                </c:pt>
                <c:pt idx="102">
                  <c:v>4.3823090073972528</c:v>
                </c:pt>
                <c:pt idx="103">
                  <c:v>3.8799068780148964</c:v>
                </c:pt>
                <c:pt idx="104">
                  <c:v>3.4351017595192355</c:v>
                </c:pt>
                <c:pt idx="105">
                  <c:v>3.0412905436249607</c:v>
                </c:pt>
                <c:pt idx="106">
                  <c:v>2.6926271238139763</c:v>
                </c:pt>
                <c:pt idx="107">
                  <c:v>2.383935610195616</c:v>
                </c:pt>
                <c:pt idx="108">
                  <c:v>2.1106334936969802</c:v>
                </c:pt>
                <c:pt idx="109">
                  <c:v>1.8686636189599013</c:v>
                </c:pt>
                <c:pt idx="110">
                  <c:v>1.6544339560858126</c:v>
                </c:pt>
                <c:pt idx="111">
                  <c:v>1.4647642771432838</c:v>
                </c:pt>
                <c:pt idx="112">
                  <c:v>1.2968389458538176</c:v>
                </c:pt>
                <c:pt idx="113">
                  <c:v>1.1481651196213107</c:v>
                </c:pt>
                <c:pt idx="114">
                  <c:v>1.0165357434165294</c:v>
                </c:pt>
                <c:pt idx="115">
                  <c:v>0.899996786162791</c:v>
                </c:pt>
                <c:pt idx="116">
                  <c:v>0.79681823324873902</c:v>
                </c:pt>
                <c:pt idx="117">
                  <c:v>0.70546840455361137</c:v>
                </c:pt>
                <c:pt idx="118">
                  <c:v>0.62459121673745355</c:v>
                </c:pt>
                <c:pt idx="119">
                  <c:v>0.55298605225618747</c:v>
                </c:pt>
                <c:pt idx="120">
                  <c:v>0.48958993625813835</c:v>
                </c:pt>
                <c:pt idx="121">
                  <c:v>0.43346175677899462</c:v>
                </c:pt>
                <c:pt idx="122">
                  <c:v>0.38376829398483997</c:v>
                </c:pt>
                <c:pt idx="123">
                  <c:v>0.33977185106811159</c:v>
                </c:pt>
                <c:pt idx="124">
                  <c:v>0.3008193031777957</c:v>
                </c:pt>
                <c:pt idx="125">
                  <c:v>0.26633240181581208</c:v>
                </c:pt>
                <c:pt idx="126">
                  <c:v>0.23579919076886866</c:v>
                </c:pt>
                <c:pt idx="127">
                  <c:v>0.20876640614575151</c:v>
                </c:pt>
                <c:pt idx="128">
                  <c:v>0.18483274769900934</c:v>
                </c:pt>
                <c:pt idx="129">
                  <c:v>0.16364292154416088</c:v>
                </c:pt>
                <c:pt idx="130">
                  <c:v>0.14488236584090952</c:v>
                </c:pt>
                <c:pt idx="131">
                  <c:v>0.1282725811393835</c:v>
                </c:pt>
                <c:pt idx="132">
                  <c:v>0.11356699607064086</c:v>
                </c:pt>
                <c:pt idx="133">
                  <c:v>0.10054730700783451</c:v>
                </c:pt>
                <c:pt idx="134">
                  <c:v>8.9020237360502713E-2</c:v>
                </c:pt>
                <c:pt idx="135">
                  <c:v>7.8814668393881182E-2</c:v>
                </c:pt>
                <c:pt idx="136">
                  <c:v>6.9779098980402618E-2</c:v>
                </c:pt>
                <c:pt idx="137">
                  <c:v>6.1779396573529731E-2</c:v>
                </c:pt>
                <c:pt idx="138">
                  <c:v>5.4696806017248391E-2</c:v>
                </c:pt>
                <c:pt idx="139">
                  <c:v>4.842618663210372E-2</c:v>
                </c:pt>
                <c:pt idx="140">
                  <c:v>4.287445140741538E-2</c:v>
                </c:pt>
                <c:pt idx="141">
                  <c:v>3.7959185129563588E-2</c:v>
                </c:pt>
                <c:pt idx="142">
                  <c:v>3.3607420932533952E-2</c:v>
                </c:pt>
                <c:pt idx="143">
                  <c:v>2.9754557108679074E-2</c:v>
                </c:pt>
                <c:pt idx="144">
                  <c:v>2.6343398099810438E-2</c:v>
                </c:pt>
                <c:pt idx="145">
                  <c:v>2.3323305432184423E-2</c:v>
                </c:pt>
                <c:pt idx="146">
                  <c:v>2.0649445991057534E-2</c:v>
                </c:pt>
                <c:pt idx="147">
                  <c:v>1.8282126475486719E-2</c:v>
                </c:pt>
                <c:pt idx="148">
                  <c:v>1.618620415339167E-2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270.69601938556167</c:v>
                </c:pt>
                <c:pt idx="4">
                  <c:v>271.26950560971102</c:v>
                </c:pt>
                <c:pt idx="5">
                  <c:v>270.47069345543758</c:v>
                </c:pt>
                <c:pt idx="6">
                  <c:v>271.48745780624859</c:v>
                </c:pt>
                <c:pt idx="7">
                  <c:v>272.37989556378534</c:v>
                </c:pt>
                <c:pt idx="8">
                  <c:v>272.24843483386968</c:v>
                </c:pt>
                <c:pt idx="9">
                  <c:v>273.556890042242</c:v>
                </c:pt>
                <c:pt idx="10">
                  <c:v>273.39230118494913</c:v>
                </c:pt>
                <c:pt idx="11">
                  <c:v>274.95247455046001</c:v>
                </c:pt>
                <c:pt idx="12">
                  <c:v>275.0025945799797</c:v>
                </c:pt>
                <c:pt idx="13">
                  <c:v>276.74419067992204</c:v>
                </c:pt>
                <c:pt idx="14">
                  <c:v>278.24982430126238</c:v>
                </c:pt>
                <c:pt idx="15">
                  <c:v>278.54781000779752</c:v>
                </c:pt>
                <c:pt idx="16">
                  <c:v>280.33703379556039</c:v>
                </c:pt>
                <c:pt idx="17">
                  <c:v>281.86967108976978</c:v>
                </c:pt>
                <c:pt idx="18">
                  <c:v>283.17135412200059</c:v>
                </c:pt>
                <c:pt idx="19">
                  <c:v>284.26547309726288</c:v>
                </c:pt>
                <c:pt idx="20">
                  <c:v>285.17335925300489</c:v>
                </c:pt>
                <c:pt idx="21">
                  <c:v>285.91445358201025</c:v>
                </c:pt>
                <c:pt idx="22">
                  <c:v>285.58116941694936</c:v>
                </c:pt>
                <c:pt idx="23">
                  <c:v>286.68008730284816</c:v>
                </c:pt>
                <c:pt idx="24">
                  <c:v>286.27831439233393</c:v>
                </c:pt>
                <c:pt idx="25">
                  <c:v>287.57806511718752</c:v>
                </c:pt>
                <c:pt idx="26">
                  <c:v>287.34847904871378</c:v>
                </c:pt>
                <c:pt idx="27">
                  <c:v>288.79462785312955</c:v>
                </c:pt>
                <c:pt idx="28">
                  <c:v>289.99223921196131</c:v>
                </c:pt>
                <c:pt idx="29">
                  <c:v>290.96731547795366</c:v>
                </c:pt>
                <c:pt idx="30">
                  <c:v>290.81824361078054</c:v>
                </c:pt>
                <c:pt idx="31">
                  <c:v>290.75305806922546</c:v>
                </c:pt>
                <c:pt idx="32">
                  <c:v>292.3292342957825</c:v>
                </c:pt>
                <c:pt idx="33">
                  <c:v>292.3222612149932</c:v>
                </c:pt>
                <c:pt idx="34">
                  <c:v>293.94299057346325</c:v>
                </c:pt>
                <c:pt idx="35">
                  <c:v>295.27240799108893</c:v>
                </c:pt>
                <c:pt idx="36">
                  <c:v>295.40208795096402</c:v>
                </c:pt>
                <c:pt idx="37">
                  <c:v>296.88796719728828</c:v>
                </c:pt>
                <c:pt idx="38">
                  <c:v>296.78327015216991</c:v>
                </c:pt>
                <c:pt idx="39">
                  <c:v>298.30017191858622</c:v>
                </c:pt>
                <c:pt idx="40">
                  <c:v>298.21686128916434</c:v>
                </c:pt>
                <c:pt idx="41">
                  <c:v>299.74662400108946</c:v>
                </c:pt>
                <c:pt idx="42">
                  <c:v>300.97263688643852</c:v>
                </c:pt>
                <c:pt idx="43">
                  <c:v>300.98844408252165</c:v>
                </c:pt>
                <c:pt idx="44">
                  <c:v>302.35174991830809</c:v>
                </c:pt>
                <c:pt idx="45">
                  <c:v>302.11736222342847</c:v>
                </c:pt>
                <c:pt idx="46">
                  <c:v>303.49887175228724</c:v>
                </c:pt>
                <c:pt idx="47">
                  <c:v>304.57971087309954</c:v>
                </c:pt>
                <c:pt idx="48">
                  <c:v>304.08886134381163</c:v>
                </c:pt>
                <c:pt idx="49">
                  <c:v>305.23772993498528</c:v>
                </c:pt>
                <c:pt idx="50">
                  <c:v>305.16853203736349</c:v>
                </c:pt>
                <c:pt idx="51">
                  <c:v>306.44029723069099</c:v>
                </c:pt>
                <c:pt idx="52">
                  <c:v>306.1090205580557</c:v>
                </c:pt>
                <c:pt idx="53">
                  <c:v>307.38935425537636</c:v>
                </c:pt>
                <c:pt idx="54">
                  <c:v>307.06169711583061</c:v>
                </c:pt>
                <c:pt idx="55">
                  <c:v>308.34130191647591</c:v>
                </c:pt>
                <c:pt idx="56">
                  <c:v>309.31309172900171</c:v>
                </c:pt>
                <c:pt idx="57">
                  <c:v>309.78873665002118</c:v>
                </c:pt>
                <c:pt idx="58">
                  <c:v>310.39859824180121</c:v>
                </c:pt>
                <c:pt idx="59">
                  <c:v>310.77550184050745</c:v>
                </c:pt>
                <c:pt idx="60">
                  <c:v>310.94687101715942</c:v>
                </c:pt>
                <c:pt idx="61">
                  <c:v>310.93756056334087</c:v>
                </c:pt>
                <c:pt idx="62">
                  <c:v>310.7700741853489</c:v>
                </c:pt>
                <c:pt idx="63">
                  <c:v>310.46476475107664</c:v>
                </c:pt>
                <c:pt idx="64">
                  <c:v>309.8173915777943</c:v>
                </c:pt>
                <c:pt idx="65">
                  <c:v>309.44375328177381</c:v>
                </c:pt>
                <c:pt idx="66">
                  <c:v>308.96335208964302</c:v>
                </c:pt>
                <c:pt idx="67">
                  <c:v>308.39142865727945</c:v>
                </c:pt>
                <c:pt idx="68">
                  <c:v>307.74170313719389</c:v>
                </c:pt>
                <c:pt idx="69">
                  <c:v>307.02650809385216</c:v>
                </c:pt>
                <c:pt idx="70">
                  <c:v>306.25691057042548</c:v>
                </c:pt>
                <c:pt idx="71">
                  <c:v>305.22019729457497</c:v>
                </c:pt>
                <c:pt idx="72">
                  <c:v>304.52444108093255</c:v>
                </c:pt>
                <c:pt idx="73">
                  <c:v>303.7821039014384</c:v>
                </c:pt>
                <c:pt idx="74">
                  <c:v>303.00201527261493</c:v>
                </c:pt>
                <c:pt idx="75">
                  <c:v>302.19206133365003</c:v>
                </c:pt>
                <c:pt idx="76">
                  <c:v>301.35926987512465</c:v>
                </c:pt>
                <c:pt idx="77">
                  <c:v>300.50988830770001</c:v>
                </c:pt>
                <c:pt idx="78">
                  <c:v>299.64945512955728</c:v>
                </c:pt>
                <c:pt idx="79">
                  <c:v>298.78286540850394</c:v>
                </c:pt>
                <c:pt idx="80">
                  <c:v>297.91443075500501</c:v>
                </c:pt>
                <c:pt idx="81">
                  <c:v>296.83922154278446</c:v>
                </c:pt>
                <c:pt idx="82">
                  <c:v>296.12230172606621</c:v>
                </c:pt>
                <c:pt idx="83">
                  <c:v>295.39581420243837</c:v>
                </c:pt>
                <c:pt idx="84">
                  <c:v>294.66392142256592</c:v>
                </c:pt>
                <c:pt idx="85">
                  <c:v>293.93029039870555</c:v>
                </c:pt>
                <c:pt idx="86">
                  <c:v>293.19813930173319</c:v>
                </c:pt>
                <c:pt idx="87">
                  <c:v>292.4702801009945</c:v>
                </c:pt>
                <c:pt idx="88">
                  <c:v>291.74915756452651</c:v>
                </c:pt>
                <c:pt idx="89">
                  <c:v>291.03688491261175</c:v>
                </c:pt>
                <c:pt idx="90">
                  <c:v>290.33527639489017</c:v>
                </c:pt>
                <c:pt idx="91">
                  <c:v>289.64587704024802</c:v>
                </c:pt>
                <c:pt idx="92">
                  <c:v>288.96998980927896</c:v>
                </c:pt>
                <c:pt idx="93">
                  <c:v>288.30870036117471</c:v>
                </c:pt>
                <c:pt idx="94">
                  <c:v>287.66289963031556</c:v>
                </c:pt>
                <c:pt idx="95">
                  <c:v>287.03330439252068</c:v>
                </c:pt>
                <c:pt idx="96">
                  <c:v>286.42047598676243</c:v>
                </c:pt>
                <c:pt idx="97">
                  <c:v>285.82483734508543</c:v>
                </c:pt>
                <c:pt idx="98">
                  <c:v>285.24668847139969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42.885955311525734</c:v>
                </c:pt>
                <c:pt idx="4">
                  <c:v>40.373209802394129</c:v>
                </c:pt>
                <c:pt idx="5">
                  <c:v>80.893644726574564</c:v>
                </c:pt>
                <c:pt idx="6">
                  <c:v>76.153977834990613</c:v>
                </c:pt>
                <c:pt idx="7">
                  <c:v>125.19734909092307</c:v>
                </c:pt>
                <c:pt idx="8">
                  <c:v>117.86186887605534</c:v>
                </c:pt>
                <c:pt idx="9">
                  <c:v>110.95618426287912</c:v>
                </c:pt>
                <c:pt idx="10">
                  <c:v>147.34106826349017</c:v>
                </c:pt>
                <c:pt idx="11">
                  <c:v>138.70815791089655</c:v>
                </c:pt>
                <c:pt idx="12">
                  <c:v>173.46701663943321</c:v>
                </c:pt>
                <c:pt idx="13">
                  <c:v>163.30335201130612</c:v>
                </c:pt>
                <c:pt idx="14">
                  <c:v>212.14177685175295</c:v>
                </c:pt>
                <c:pt idx="15">
                  <c:v>199.71210627052702</c:v>
                </c:pt>
                <c:pt idx="16">
                  <c:v>188.01070672129947</c:v>
                </c:pt>
                <c:pt idx="17">
                  <c:v>176.99490782977662</c:v>
                </c:pt>
                <c:pt idx="18">
                  <c:v>166.62453933599357</c:v>
                </c:pt>
                <c:pt idx="19">
                  <c:v>156.8617846092703</c:v>
                </c:pt>
                <c:pt idx="20">
                  <c:v>147.67104274592225</c:v>
                </c:pt>
                <c:pt idx="21">
                  <c:v>193.34100880811667</c:v>
                </c:pt>
                <c:pt idx="22">
                  <c:v>182.01290038463461</c:v>
                </c:pt>
                <c:pt idx="23">
                  <c:v>171.34852099228391</c:v>
                </c:pt>
                <c:pt idx="24">
                  <c:v>204.19493717049363</c:v>
                </c:pt>
                <c:pt idx="25">
                  <c:v>192.23088256017991</c:v>
                </c:pt>
                <c:pt idx="26">
                  <c:v>223.85377323059498</c:v>
                </c:pt>
                <c:pt idx="27">
                  <c:v>210.73788110923718</c:v>
                </c:pt>
                <c:pt idx="28">
                  <c:v>198.39046665817486</c:v>
                </c:pt>
                <c:pt idx="29">
                  <c:v>241.0887138036403</c:v>
                </c:pt>
                <c:pt idx="30">
                  <c:v>226.96300345133753</c:v>
                </c:pt>
                <c:pt idx="31">
                  <c:v>256.55089268228562</c:v>
                </c:pt>
                <c:pt idx="32">
                  <c:v>241.51923257891681</c:v>
                </c:pt>
                <c:pt idx="33">
                  <c:v>270.25425286700181</c:v>
                </c:pt>
                <c:pt idx="34">
                  <c:v>254.41969455339068</c:v>
                </c:pt>
                <c:pt idx="35">
                  <c:v>294.65198960076924</c:v>
                </c:pt>
                <c:pt idx="36">
                  <c:v>277.38793524432953</c:v>
                </c:pt>
                <c:pt idx="37">
                  <c:v>261.13540493436216</c:v>
                </c:pt>
                <c:pt idx="38">
                  <c:v>288.72108743494891</c:v>
                </c:pt>
                <c:pt idx="39">
                  <c:v>271.80453257278441</c:v>
                </c:pt>
                <c:pt idx="40">
                  <c:v>298.76509660824524</c:v>
                </c:pt>
                <c:pt idx="41">
                  <c:v>281.26004980832283</c:v>
                </c:pt>
                <c:pt idx="42">
                  <c:v>319.91973252515129</c:v>
                </c:pt>
                <c:pt idx="43">
                  <c:v>301.17520729898445</c:v>
                </c:pt>
                <c:pt idx="44">
                  <c:v>283.52894888862511</c:v>
                </c:pt>
                <c:pt idx="45">
                  <c:v>309.80256368322574</c:v>
                </c:pt>
                <c:pt idx="46">
                  <c:v>291.65081691769967</c:v>
                </c:pt>
                <c:pt idx="47">
                  <c:v>274.56260528475144</c:v>
                </c:pt>
                <c:pt idx="48">
                  <c:v>301.36157014932962</c:v>
                </c:pt>
                <c:pt idx="49">
                  <c:v>338.84347789072206</c:v>
                </c:pt>
                <c:pt idx="50">
                  <c:v>318.99018510095823</c:v>
                </c:pt>
                <c:pt idx="51">
                  <c:v>300.30012330223985</c:v>
                </c:pt>
                <c:pt idx="52">
                  <c:v>325.59109254576077</c:v>
                </c:pt>
                <c:pt idx="53">
                  <c:v>306.51427474691047</c:v>
                </c:pt>
                <c:pt idx="54">
                  <c:v>331.44114854188109</c:v>
                </c:pt>
                <c:pt idx="55">
                  <c:v>312.02156813402183</c:v>
                </c:pt>
                <c:pt idx="56">
                  <c:v>306.80981235665865</c:v>
                </c:pt>
                <c:pt idx="57">
                  <c:v>288.83341489607756</c:v>
                </c:pt>
                <c:pt idx="58">
                  <c:v>271.91027861765559</c:v>
                </c:pt>
                <c:pt idx="59">
                  <c:v>255.9786915393187</c:v>
                </c:pt>
                <c:pt idx="60">
                  <c:v>240.98055746660182</c:v>
                </c:pt>
                <c:pt idx="61">
                  <c:v>226.86118413881451</c:v>
                </c:pt>
                <c:pt idx="62">
                  <c:v>213.56908378800611</c:v>
                </c:pt>
                <c:pt idx="63">
                  <c:v>214.12579081172251</c:v>
                </c:pt>
                <c:pt idx="64">
                  <c:v>201.57987419769276</c:v>
                </c:pt>
                <c:pt idx="65">
                  <c:v>189.76903962627685</c:v>
                </c:pt>
                <c:pt idx="66">
                  <c:v>178.65021765695505</c:v>
                </c:pt>
                <c:pt idx="67">
                  <c:v>168.18286234536069</c:v>
                </c:pt>
                <c:pt idx="68">
                  <c:v>158.32880338826365</c:v>
                </c:pt>
                <c:pt idx="69">
                  <c:v>149.0521069315773</c:v>
                </c:pt>
                <c:pt idx="70">
                  <c:v>153.38894996208498</c:v>
                </c:pt>
                <c:pt idx="71">
                  <c:v>144.40168612785587</c:v>
                </c:pt>
                <c:pt idx="72">
                  <c:v>135.94099810789501</c:v>
                </c:pt>
                <c:pt idx="73">
                  <c:v>127.97603312061213</c:v>
                </c:pt>
                <c:pt idx="74">
                  <c:v>120.47774609017557</c:v>
                </c:pt>
                <c:pt idx="75">
                  <c:v>113.41879373061307</c:v>
                </c:pt>
                <c:pt idx="76">
                  <c:v>106.77343483566666</c:v>
                </c:pt>
                <c:pt idx="77">
                  <c:v>100.51743641079835</c:v>
                </c:pt>
                <c:pt idx="78">
                  <c:v>94.627985305047304</c:v>
                </c:pt>
                <c:pt idx="79">
                  <c:v>89.083605020494659</c:v>
                </c:pt>
                <c:pt idx="80">
                  <c:v>96.11720748498054</c:v>
                </c:pt>
                <c:pt idx="81">
                  <c:v>90.485571680117246</c:v>
                </c:pt>
                <c:pt idx="82">
                  <c:v>85.183900952980267</c:v>
                </c:pt>
                <c:pt idx="83">
                  <c:v>80.192862208126016</c:v>
                </c:pt>
                <c:pt idx="84">
                  <c:v>75.494255102043354</c:v>
                </c:pt>
                <c:pt idx="85">
                  <c:v>71.07094567370207</c:v>
                </c:pt>
                <c:pt idx="86">
                  <c:v>66.906803863776318</c:v>
                </c:pt>
                <c:pt idx="87">
                  <c:v>62.986644694700516</c:v>
                </c:pt>
                <c:pt idx="88">
                  <c:v>59.296172897064203</c:v>
                </c:pt>
                <c:pt idx="89">
                  <c:v>55.821930780420814</c:v>
                </c:pt>
                <c:pt idx="90">
                  <c:v>52.551249158415281</c:v>
                </c:pt>
                <c:pt idx="91">
                  <c:v>49.472201149274255</c:v>
                </c:pt>
                <c:pt idx="92">
                  <c:v>46.573558683187336</c:v>
                </c:pt>
                <c:pt idx="93">
                  <c:v>43.844751557979038</c:v>
                </c:pt>
                <c:pt idx="94">
                  <c:v>41.275828893763737</c:v>
                </c:pt>
                <c:pt idx="95">
                  <c:v>38.857422846024015</c:v>
                </c:pt>
                <c:pt idx="96">
                  <c:v>36.580714444788192</c:v>
                </c:pt>
                <c:pt idx="97">
                  <c:v>34.437401435336263</c:v>
                </c:pt>
                <c:pt idx="98">
                  <c:v>32.419668003161846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44.189935925964036</c:v>
                </c:pt>
                <c:pt idx="4">
                  <c:v>41.103704192683082</c:v>
                </c:pt>
                <c:pt idx="5">
                  <c:v>82.422951271136995</c:v>
                </c:pt>
                <c:pt idx="6">
                  <c:v>76.666520028741985</c:v>
                </c:pt>
                <c:pt idx="7">
                  <c:v>126.44432457943689</c:v>
                </c:pt>
                <c:pt idx="8">
                  <c:v>117.61343404218563</c:v>
                </c:pt>
                <c:pt idx="9">
                  <c:v>109.3992942206371</c:v>
                </c:pt>
                <c:pt idx="10">
                  <c:v>145.94876707854104</c:v>
                </c:pt>
                <c:pt idx="11">
                  <c:v>135.75568336043656</c:v>
                </c:pt>
                <c:pt idx="12">
                  <c:v>170.46442205945348</c:v>
                </c:pt>
                <c:pt idx="13">
                  <c:v>158.55916133138408</c:v>
                </c:pt>
                <c:pt idx="14">
                  <c:v>207.66784995872555</c:v>
                </c:pt>
                <c:pt idx="15">
                  <c:v>193.16429626272947</c:v>
                </c:pt>
                <c:pt idx="16">
                  <c:v>179.67367292573911</c:v>
                </c:pt>
                <c:pt idx="17">
                  <c:v>167.12523674000681</c:v>
                </c:pt>
                <c:pt idx="18">
                  <c:v>155.45318521399298</c:v>
                </c:pt>
                <c:pt idx="19">
                  <c:v>144.59631151200742</c:v>
                </c:pt>
                <c:pt idx="20">
                  <c:v>134.49768349291736</c:v>
                </c:pt>
                <c:pt idx="21">
                  <c:v>181.07826400439492</c:v>
                </c:pt>
                <c:pt idx="22">
                  <c:v>168.43173096768521</c:v>
                </c:pt>
                <c:pt idx="23">
                  <c:v>156.66843368943574</c:v>
                </c:pt>
                <c:pt idx="24">
                  <c:v>189.91662277815971</c:v>
                </c:pt>
                <c:pt idx="25">
                  <c:v>176.65281744299236</c:v>
                </c:pt>
                <c:pt idx="26">
                  <c:v>208.5052941818812</c:v>
                </c:pt>
                <c:pt idx="27">
                  <c:v>193.94325325610757</c:v>
                </c:pt>
                <c:pt idx="28">
                  <c:v>180.39822744621361</c:v>
                </c:pt>
                <c:pt idx="29">
                  <c:v>223.77310710397512</c:v>
                </c:pt>
                <c:pt idx="30">
                  <c:v>208.14475984055693</c:v>
                </c:pt>
                <c:pt idx="31">
                  <c:v>237.79783461306016</c:v>
                </c:pt>
                <c:pt idx="32">
                  <c:v>221.18999828313426</c:v>
                </c:pt>
                <c:pt idx="33">
                  <c:v>249.93199165200858</c:v>
                </c:pt>
                <c:pt idx="34">
                  <c:v>232.47670397992738</c:v>
                </c:pt>
                <c:pt idx="35">
                  <c:v>273.0561281139581</c:v>
                </c:pt>
                <c:pt idx="36">
                  <c:v>253.98584729336557</c:v>
                </c:pt>
                <c:pt idx="37">
                  <c:v>236.24743773707391</c:v>
                </c:pt>
                <c:pt idx="38">
                  <c:v>263.93781728277901</c:v>
                </c:pt>
                <c:pt idx="39">
                  <c:v>245.50436065419819</c:v>
                </c:pt>
                <c:pt idx="40">
                  <c:v>272.5482353190809</c:v>
                </c:pt>
                <c:pt idx="41">
                  <c:v>253.5134258072334</c:v>
                </c:pt>
                <c:pt idx="42">
                  <c:v>292.62364214299055</c:v>
                </c:pt>
                <c:pt idx="43">
                  <c:v>272.18676321646279</c:v>
                </c:pt>
                <c:pt idx="44">
                  <c:v>253.17719897031702</c:v>
                </c:pt>
                <c:pt idx="45">
                  <c:v>279.68520145979733</c:v>
                </c:pt>
                <c:pt idx="46">
                  <c:v>260.15194516541243</c:v>
                </c:pt>
                <c:pt idx="47">
                  <c:v>241.98289441165198</c:v>
                </c:pt>
                <c:pt idx="48">
                  <c:v>269.27270880551799</c:v>
                </c:pt>
                <c:pt idx="49">
                  <c:v>307.2822944600145</c:v>
                </c:pt>
                <c:pt idx="50">
                  <c:v>285.82165306359474</c:v>
                </c:pt>
                <c:pt idx="51">
                  <c:v>265.85982607154887</c:v>
                </c:pt>
                <c:pt idx="52">
                  <c:v>291.48207198770513</c:v>
                </c:pt>
                <c:pt idx="53">
                  <c:v>271.12492049153411</c:v>
                </c:pt>
                <c:pt idx="54">
                  <c:v>296.37945142605054</c:v>
                </c:pt>
                <c:pt idx="55">
                  <c:v>275.68026621754598</c:v>
                </c:pt>
                <c:pt idx="56">
                  <c:v>269.89412424348563</c:v>
                </c:pt>
                <c:pt idx="57">
                  <c:v>251.04467824605638</c:v>
                </c:pt>
                <c:pt idx="58">
                  <c:v>233.51168037585447</c:v>
                </c:pt>
                <c:pt idx="59">
                  <c:v>217.20318969881126</c:v>
                </c:pt>
                <c:pt idx="60">
                  <c:v>202.03368644944234</c:v>
                </c:pt>
                <c:pt idx="61">
                  <c:v>187.92362357547361</c:v>
                </c:pt>
                <c:pt idx="62">
                  <c:v>174.79900960265715</c:v>
                </c:pt>
                <c:pt idx="63">
                  <c:v>176.05842967647473</c:v>
                </c:pt>
                <c:pt idx="64">
                  <c:v>163.76248261989852</c:v>
                </c:pt>
                <c:pt idx="65">
                  <c:v>152.32528634450301</c:v>
                </c:pt>
                <c:pt idx="66">
                  <c:v>141.68686556731205</c:v>
                </c:pt>
                <c:pt idx="67">
                  <c:v>131.79143368808124</c:v>
                </c:pt>
                <c:pt idx="68">
                  <c:v>122.5871002510697</c:v>
                </c:pt>
                <c:pt idx="69">
                  <c:v>114.02559883772518</c:v>
                </c:pt>
                <c:pt idx="70">
                  <c:v>119.52944300748831</c:v>
                </c:pt>
                <c:pt idx="71">
                  <c:v>111.18148883328094</c:v>
                </c:pt>
                <c:pt idx="72">
                  <c:v>103.41655702696247</c:v>
                </c:pt>
                <c:pt idx="73">
                  <c:v>96.193929219173711</c:v>
                </c:pt>
                <c:pt idx="74">
                  <c:v>89.475730817560631</c:v>
                </c:pt>
                <c:pt idx="75">
                  <c:v>83.226732396963001</c:v>
                </c:pt>
                <c:pt idx="76">
                  <c:v>77.414164960541996</c:v>
                </c:pt>
                <c:pt idx="77">
                  <c:v>72.007548103098358</c:v>
                </c:pt>
                <c:pt idx="78">
                  <c:v>66.978530175490022</c:v>
                </c:pt>
                <c:pt idx="79">
                  <c:v>62.300739611990728</c:v>
                </c:pt>
                <c:pt idx="80">
                  <c:v>70.575342619815032</c:v>
                </c:pt>
                <c:pt idx="81">
                  <c:v>65.646350137332774</c:v>
                </c:pt>
                <c:pt idx="82">
                  <c:v>61.061599226914055</c:v>
                </c:pt>
                <c:pt idx="83">
                  <c:v>56.797048005687671</c:v>
                </c:pt>
                <c:pt idx="84">
                  <c:v>52.830333679477405</c:v>
                </c:pt>
                <c:pt idx="85">
                  <c:v>49.14065527499649</c:v>
                </c:pt>
                <c:pt idx="86">
                  <c:v>45.708664562043097</c:v>
                </c:pt>
                <c:pt idx="87">
                  <c:v>42.516364593706029</c:v>
                </c:pt>
                <c:pt idx="88">
                  <c:v>39.547015332537676</c:v>
                </c:pt>
                <c:pt idx="89">
                  <c:v>36.785045867809075</c:v>
                </c:pt>
                <c:pt idx="90">
                  <c:v>34.215972763525066</c:v>
                </c:pt>
                <c:pt idx="91">
                  <c:v>31.826324109026267</c:v>
                </c:pt>
                <c:pt idx="92">
                  <c:v>29.603568873908362</c:v>
                </c:pt>
                <c:pt idx="93">
                  <c:v>27.536051196804348</c:v>
                </c:pt>
                <c:pt idx="94">
                  <c:v>25.612929263448148</c:v>
                </c:pt>
                <c:pt idx="95">
                  <c:v>23.824118453503313</c:v>
                </c:pt>
                <c:pt idx="96">
                  <c:v>22.160238458025763</c:v>
                </c:pt>
                <c:pt idx="97">
                  <c:v>20.61256409025081</c:v>
                </c:pt>
                <c:pt idx="98">
                  <c:v>19.172979531762188</c:v>
                </c:pt>
                <c:pt idx="99">
                  <c:v>17.833935774115467</c:v>
                </c:pt>
                <c:pt idx="100">
                  <c:v>16.588411032744869</c:v>
                </c:pt>
                <c:pt idx="101">
                  <c:v>15.429873925568735</c:v>
                </c:pt>
                <c:pt idx="102">
                  <c:v>14.352249223206698</c:v>
                </c:pt>
                <c:pt idx="103">
                  <c:v>13.349885991206806</c:v>
                </c:pt>
                <c:pt idx="104">
                  <c:v>12.417527957224287</c:v>
                </c:pt>
                <c:pt idx="105">
                  <c:v>11.550285947760953</c:v>
                </c:pt>
                <c:pt idx="106">
                  <c:v>10.743612249926862</c:v>
                </c:pt>
                <c:pt idx="107">
                  <c:v>9.9932767637803757</c:v>
                </c:pt>
                <c:pt idx="108">
                  <c:v>9.295344820192355</c:v>
                </c:pt>
                <c:pt idx="109">
                  <c:v>8.6461565479140337</c:v>
                </c:pt>
                <c:pt idx="110">
                  <c:v>8.0423076816519554</c:v>
                </c:pt>
                <c:pt idx="111">
                  <c:v>7.4806317105098463</c:v>
                </c:pt>
                <c:pt idx="112">
                  <c:v>6.9581832731859441</c:v>
                </c:pt>
                <c:pt idx="113">
                  <c:v>6.4722227128522576</c:v>
                </c:pt>
                <c:pt idx="114">
                  <c:v>6.0202017107233523</c:v>
                </c:pt>
                <c:pt idx="115">
                  <c:v>5.5997499229788472</c:v>
                </c:pt>
                <c:pt idx="116">
                  <c:v>5.2086625509652418</c:v>
                </c:pt>
                <c:pt idx="117">
                  <c:v>4.8448887794967028</c:v>
                </c:pt>
                <c:pt idx="118">
                  <c:v>4.5065210226266554</c:v>
                </c:pt>
                <c:pt idx="119">
                  <c:v>4.1917849204962998</c:v>
                </c:pt>
                <c:pt idx="120">
                  <c:v>3.8990300348047104</c:v>
                </c:pt>
                <c:pt idx="121">
                  <c:v>3.6267211941087094</c:v>
                </c:pt>
                <c:pt idx="122">
                  <c:v>3.3734304435682803</c:v>
                </c:pt>
                <c:pt idx="123">
                  <c:v>3.1378295569229722</c:v>
                </c:pt>
                <c:pt idx="124">
                  <c:v>2.9186830714329886</c:v>
                </c:pt>
                <c:pt idx="125">
                  <c:v>2.7148418092610318</c:v>
                </c:pt>
                <c:pt idx="126">
                  <c:v>2.5252368513218109</c:v>
                </c:pt>
                <c:pt idx="127">
                  <c:v>2.3488739319987992</c:v>
                </c:pt>
                <c:pt idx="128">
                  <c:v>2.1848282253348112</c:v>
                </c:pt>
                <c:pt idx="129">
                  <c:v>2.0322394953558121</c:v>
                </c:pt>
                <c:pt idx="130">
                  <c:v>1.8903075850968327</c:v>
                </c:pt>
                <c:pt idx="131">
                  <c:v>1.7582882206749944</c:v>
                </c:pt>
                <c:pt idx="132">
                  <c:v>1.6354891084066983</c:v>
                </c:pt>
                <c:pt idx="133">
                  <c:v>1.5212663045027341</c:v>
                </c:pt>
                <c:pt idx="134">
                  <c:v>1.4150208383044267</c:v>
                </c:pt>
                <c:pt idx="135">
                  <c:v>1.316195571353473</c:v>
                </c:pt>
                <c:pt idx="136">
                  <c:v>1.224272275824813</c:v>
                </c:pt>
                <c:pt idx="137">
                  <c:v>1.1387689170021851</c:v>
                </c:pt>
                <c:pt idx="138">
                  <c:v>1.059237125545996</c:v>
                </c:pt>
                <c:pt idx="139">
                  <c:v>0.98525984629837882</c:v>
                </c:pt>
                <c:pt idx="140">
                  <c:v>0.91644915129605875</c:v>
                </c:pt>
                <c:pt idx="141">
                  <c:v>0.85244420552272793</c:v>
                </c:pt>
                <c:pt idx="142">
                  <c:v>0.79290937473357648</c:v>
                </c:pt>
                <c:pt idx="143">
                  <c:v>0.73753246542964346</c:v>
                </c:pt>
                <c:pt idx="144">
                  <c:v>0.686023087752621</c:v>
                </c:pt>
                <c:pt idx="145">
                  <c:v>0.63811113271533082</c:v>
                </c:pt>
                <c:pt idx="146">
                  <c:v>0.59354535578265144</c:v>
                </c:pt>
                <c:pt idx="147">
                  <c:v>0.55209205937536576</c:v>
                </c:pt>
                <c:pt idx="148">
                  <c:v>0.51353386738813633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261.40422609296422</c:v>
                </c:pt>
                <c:pt idx="4">
                  <c:v>266.06421129719496</c:v>
                </c:pt>
                <c:pt idx="5">
                  <c:v>259.57329196361263</c:v>
                </c:pt>
                <c:pt idx="6">
                  <c:v>267.83522857420303</c:v>
                </c:pt>
                <c:pt idx="7">
                  <c:v>275.08692280973025</c:v>
                </c:pt>
                <c:pt idx="8">
                  <c:v>274.43104723053932</c:v>
                </c:pt>
                <c:pt idx="9">
                  <c:v>284.77803171452513</c:v>
                </c:pt>
                <c:pt idx="10">
                  <c:v>283.19041576828658</c:v>
                </c:pt>
                <c:pt idx="11">
                  <c:v>295.6493397439101</c:v>
                </c:pt>
                <c:pt idx="12">
                  <c:v>295.86658017878403</c:v>
                </c:pt>
                <c:pt idx="13">
                  <c:v>309.85407445057331</c:v>
                </c:pt>
                <c:pt idx="14">
                  <c:v>321.94747131409918</c:v>
                </c:pt>
                <c:pt idx="15">
                  <c:v>325.31170064756907</c:v>
                </c:pt>
                <c:pt idx="16">
                  <c:v>339.01422615473348</c:v>
                </c:pt>
                <c:pt idx="17">
                  <c:v>350.73876296396884</c:v>
                </c:pt>
                <c:pt idx="18">
                  <c:v>360.68327599082158</c:v>
                </c:pt>
                <c:pt idx="19">
                  <c:v>369.02839920700058</c:v>
                </c:pt>
                <c:pt idx="20">
                  <c:v>375.93885140133534</c:v>
                </c:pt>
                <c:pt idx="21">
                  <c:v>381.56474103115363</c:v>
                </c:pt>
                <c:pt idx="22">
                  <c:v>379.00775978207071</c:v>
                </c:pt>
                <c:pt idx="23">
                  <c:v>387.32733848114253</c:v>
                </c:pt>
                <c:pt idx="24">
                  <c:v>383.54476867425274</c:v>
                </c:pt>
                <c:pt idx="25">
                  <c:v>393.6710053629829</c:v>
                </c:pt>
                <c:pt idx="26">
                  <c:v>391.4444962058119</c:v>
                </c:pt>
                <c:pt idx="27">
                  <c:v>402.90098789874946</c:v>
                </c:pt>
                <c:pt idx="28">
                  <c:v>412.39733511882628</c:v>
                </c:pt>
                <c:pt idx="29">
                  <c:v>420.1384018540632</c:v>
                </c:pt>
                <c:pt idx="30">
                  <c:v>419.2757532384835</c:v>
                </c:pt>
                <c:pt idx="31">
                  <c:v>418.31844051016287</c:v>
                </c:pt>
                <c:pt idx="32">
                  <c:v>430.77634850586537</c:v>
                </c:pt>
                <c:pt idx="33">
                  <c:v>430.4397558084579</c:v>
                </c:pt>
                <c:pt idx="34">
                  <c:v>443.39160308231726</c:v>
                </c:pt>
                <c:pt idx="35">
                  <c:v>454.03168545439917</c:v>
                </c:pt>
                <c:pt idx="36">
                  <c:v>455.5410698201963</c:v>
                </c:pt>
                <c:pt idx="37">
                  <c:v>467.15172682945104</c:v>
                </c:pt>
                <c:pt idx="38">
                  <c:v>465.9243808156466</c:v>
                </c:pt>
                <c:pt idx="39">
                  <c:v>477.95102648671741</c:v>
                </c:pt>
                <c:pt idx="40">
                  <c:v>477.04375429460242</c:v>
                </c:pt>
                <c:pt idx="41">
                  <c:v>489.30517519566729</c:v>
                </c:pt>
                <c:pt idx="42">
                  <c:v>499.15279882293339</c:v>
                </c:pt>
                <c:pt idx="43">
                  <c:v>499.78362148514725</c:v>
                </c:pt>
                <c:pt idx="44">
                  <c:v>510.4439149263676</c:v>
                </c:pt>
                <c:pt idx="45">
                  <c:v>508.2072201992778</c:v>
                </c:pt>
                <c:pt idx="46">
                  <c:v>519.17699647592508</c:v>
                </c:pt>
                <c:pt idx="47">
                  <c:v>527.77134155007093</c:v>
                </c:pt>
                <c:pt idx="48">
                  <c:v>523.65467304822459</c:v>
                </c:pt>
                <c:pt idx="49">
                  <c:v>532.91501906705957</c:v>
                </c:pt>
                <c:pt idx="50">
                  <c:v>532.89342995704328</c:v>
                </c:pt>
                <c:pt idx="51">
                  <c:v>542.84694589610126</c:v>
                </c:pt>
                <c:pt idx="52">
                  <c:v>539.85875989561146</c:v>
                </c:pt>
                <c:pt idx="53">
                  <c:v>550.04096593698068</c:v>
                </c:pt>
                <c:pt idx="54">
                  <c:v>547.22359670487685</c:v>
                </c:pt>
                <c:pt idx="55">
                  <c:v>557.52524313282083</c:v>
                </c:pt>
                <c:pt idx="56">
                  <c:v>565.37761117069545</c:v>
                </c:pt>
                <c:pt idx="57">
                  <c:v>569.89823381653446</c:v>
                </c:pt>
                <c:pt idx="58">
                  <c:v>574.44295839887786</c:v>
                </c:pt>
                <c:pt idx="59">
                  <c:v>577.18498938243556</c:v>
                </c:pt>
                <c:pt idx="60">
                  <c:v>578.33725224851923</c:v>
                </c:pt>
                <c:pt idx="61">
                  <c:v>578.09270281446379</c:v>
                </c:pt>
                <c:pt idx="62">
                  <c:v>576.62602067028615</c:v>
                </c:pt>
                <c:pt idx="63">
                  <c:v>574.09516684117921</c:v>
                </c:pt>
                <c:pt idx="64">
                  <c:v>569.50185351718255</c:v>
                </c:pt>
                <c:pt idx="65">
                  <c:v>566.04573658807089</c:v>
                </c:pt>
                <c:pt idx="66">
                  <c:v>561.81610803740432</c:v>
                </c:pt>
                <c:pt idx="67">
                  <c:v>556.92645364009331</c:v>
                </c:pt>
                <c:pt idx="68">
                  <c:v>551.47884925521748</c:v>
                </c:pt>
                <c:pt idx="69">
                  <c:v>545.56496183154343</c:v>
                </c:pt>
                <c:pt idx="70">
                  <c:v>539.26696854210661</c:v>
                </c:pt>
                <c:pt idx="71">
                  <c:v>531.51743779978506</c:v>
                </c:pt>
                <c:pt idx="72">
                  <c:v>525.45297910710406</c:v>
                </c:pt>
                <c:pt idx="73">
                  <c:v>519.10543529169411</c:v>
                </c:pt>
                <c:pt idx="74">
                  <c:v>512.53597933067647</c:v>
                </c:pt>
                <c:pt idx="75">
                  <c:v>505.79908605691139</c:v>
                </c:pt>
                <c:pt idx="76">
                  <c:v>498.94314209010804</c:v>
                </c:pt>
                <c:pt idx="77">
                  <c:v>492.01100484256187</c:v>
                </c:pt>
                <c:pt idx="78">
                  <c:v>485.04051464409832</c:v>
                </c:pt>
                <c:pt idx="79">
                  <c:v>478.0649637197123</c:v>
                </c:pt>
                <c:pt idx="80">
                  <c:v>471.11352546575688</c:v>
                </c:pt>
                <c:pt idx="81">
                  <c:v>463.08459871664735</c:v>
                </c:pt>
                <c:pt idx="82">
                  <c:v>457.03376363035682</c:v>
                </c:pt>
                <c:pt idx="83">
                  <c:v>450.97812280246211</c:v>
                </c:pt>
                <c:pt idx="84">
                  <c:v>444.94305362699959</c:v>
                </c:pt>
                <c:pt idx="85">
                  <c:v>438.95069390676377</c:v>
                </c:pt>
                <c:pt idx="86">
                  <c:v>433.02025407382905</c:v>
                </c:pt>
                <c:pt idx="87">
                  <c:v>427.16830256761978</c:v>
                </c:pt>
                <c:pt idx="88">
                  <c:v>421.40902654033562</c:v>
                </c:pt>
                <c:pt idx="89">
                  <c:v>415.75446989069707</c:v>
                </c:pt>
                <c:pt idx="90">
                  <c:v>410.21475047095646</c:v>
                </c:pt>
                <c:pt idx="91">
                  <c:v>404.79825816794306</c:v>
                </c:pt>
                <c:pt idx="92">
                  <c:v>399.5118354256997</c:v>
                </c:pt>
                <c:pt idx="93">
                  <c:v>394.36094165421218</c:v>
                </c:pt>
                <c:pt idx="94">
                  <c:v>389.34980285505861</c:v>
                </c:pt>
                <c:pt idx="95">
                  <c:v>384.48154768982971</c:v>
                </c:pt>
                <c:pt idx="96">
                  <c:v>379.75833112021866</c:v>
                </c:pt>
                <c:pt idx="97">
                  <c:v>375.18144665917811</c:v>
                </c:pt>
                <c:pt idx="98">
                  <c:v>370.75142818989991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F-4EDC-A96D-AD5EE8D8944F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F-4EDC-A96D-AD5EE8D8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348.47901973136914</c:v>
                </c:pt>
                <c:pt idx="4">
                  <c:v>328.06116765145401</c:v>
                </c:pt>
                <c:pt idx="5">
                  <c:v>657.31864457822292</c:v>
                </c:pt>
                <c:pt idx="6">
                  <c:v>618.80546560775213</c:v>
                </c:pt>
                <c:pt idx="7">
                  <c:v>993.11037084487475</c:v>
                </c:pt>
                <c:pt idx="8">
                  <c:v>934.92270529596669</c:v>
                </c:pt>
                <c:pt idx="9">
                  <c:v>880.14433293483501</c:v>
                </c:pt>
                <c:pt idx="10">
                  <c:v>1177.054518442864</c:v>
                </c:pt>
                <c:pt idx="11">
                  <c:v>1108.0893191430946</c:v>
                </c:pt>
                <c:pt idx="12">
                  <c:v>1391.6439028867871</c:v>
                </c:pt>
                <c:pt idx="13">
                  <c:v>1310.1056244017241</c:v>
                </c:pt>
                <c:pt idx="14">
                  <c:v>1645.5400789569728</c:v>
                </c:pt>
                <c:pt idx="15">
                  <c:v>1549.1256837672274</c:v>
                </c:pt>
                <c:pt idx="16">
                  <c:v>1458.3603370076464</c:v>
                </c:pt>
                <c:pt idx="17">
                  <c:v>1372.9130533714865</c:v>
                </c:pt>
                <c:pt idx="18">
                  <c:v>1292.4722404240313</c:v>
                </c:pt>
                <c:pt idx="19">
                  <c:v>1216.744562348269</c:v>
                </c:pt>
                <c:pt idx="20">
                  <c:v>1145.453870265231</c:v>
                </c:pt>
                <c:pt idx="21">
                  <c:v>1491.3523667617676</c:v>
                </c:pt>
                <c:pt idx="22">
                  <c:v>1403.972035954346</c:v>
                </c:pt>
                <c:pt idx="23">
                  <c:v>1321.7114356560817</c:v>
                </c:pt>
                <c:pt idx="24">
                  <c:v>1592.7496137368944</c:v>
                </c:pt>
                <c:pt idx="25">
                  <c:v>1499.4282825454477</c:v>
                </c:pt>
                <c:pt idx="26">
                  <c:v>1760.0537927569198</c:v>
                </c:pt>
                <c:pt idx="27">
                  <c:v>1656.9298858402092</c:v>
                </c:pt>
                <c:pt idx="28">
                  <c:v>1559.8481466240144</c:v>
                </c:pt>
                <c:pt idx="29">
                  <c:v>1881.4667279509679</c:v>
                </c:pt>
                <c:pt idx="30">
                  <c:v>1771.2290746936844</c:v>
                </c:pt>
                <c:pt idx="31">
                  <c:v>2015.9294127855715</c:v>
                </c:pt>
                <c:pt idx="32">
                  <c:v>1897.813410893878</c:v>
                </c:pt>
                <c:pt idx="33">
                  <c:v>2135.0970033401813</c:v>
                </c:pt>
                <c:pt idx="34">
                  <c:v>2009.9988128549262</c:v>
                </c:pt>
                <c:pt idx="35">
                  <c:v>2306.8762149611534</c:v>
                </c:pt>
                <c:pt idx="36">
                  <c:v>2171.7132506023231</c:v>
                </c:pt>
                <c:pt idx="37">
                  <c:v>2044.4696651922991</c:v>
                </c:pt>
                <c:pt idx="38">
                  <c:v>2273.1604714525997</c:v>
                </c:pt>
                <c:pt idx="39">
                  <c:v>2139.9729576223335</c:v>
                </c:pt>
                <c:pt idx="40">
                  <c:v>2363.0680981823448</c:v>
                </c:pt>
                <c:pt idx="41">
                  <c:v>2224.6127761929556</c:v>
                </c:pt>
                <c:pt idx="42">
                  <c:v>2508.9156590035932</c:v>
                </c:pt>
                <c:pt idx="43">
                  <c:v>2361.9149332611742</c:v>
                </c:pt>
                <c:pt idx="44">
                  <c:v>2223.5271767476129</c:v>
                </c:pt>
                <c:pt idx="45">
                  <c:v>2441.7267638017975</c:v>
                </c:pt>
                <c:pt idx="46">
                  <c:v>2298.6627253374263</c:v>
                </c:pt>
                <c:pt idx="47">
                  <c:v>2163.9810003264524</c:v>
                </c:pt>
                <c:pt idx="48">
                  <c:v>2385.6694775382971</c:v>
                </c:pt>
                <c:pt idx="49">
                  <c:v>2660.5358327006329</c:v>
                </c:pt>
                <c:pt idx="50">
                  <c:v>2504.6514780922244</c:v>
                </c:pt>
                <c:pt idx="51">
                  <c:v>2357.9005964154749</c:v>
                </c:pt>
                <c:pt idx="52">
                  <c:v>2568.2270650008186</c:v>
                </c:pt>
                <c:pt idx="53">
                  <c:v>2417.7512046140337</c:v>
                </c:pt>
                <c:pt idx="54">
                  <c:v>2624.5709459765067</c:v>
                </c:pt>
                <c:pt idx="55">
                  <c:v>2470.7938222073331</c:v>
                </c:pt>
                <c:pt idx="56">
                  <c:v>2393.8273590543504</c:v>
                </c:pt>
                <c:pt idx="57">
                  <c:v>2253.5698108102611</c:v>
                </c:pt>
                <c:pt idx="58">
                  <c:v>2121.530140002084</c:v>
                </c:pt>
                <c:pt idx="59">
                  <c:v>1997.2268501941758</c:v>
                </c:pt>
                <c:pt idx="60">
                  <c:v>1880.2066564713664</c:v>
                </c:pt>
                <c:pt idx="61">
                  <c:v>1770.0428324882255</c:v>
                </c:pt>
                <c:pt idx="62">
                  <c:v>1666.3336543669197</c:v>
                </c:pt>
                <c:pt idx="63">
                  <c:v>1635.6847135890894</c:v>
                </c:pt>
                <c:pt idx="64">
                  <c:v>1539.8477574441106</c:v>
                </c:pt>
                <c:pt idx="65">
                  <c:v>1449.6260168029692</c:v>
                </c:pt>
                <c:pt idx="66">
                  <c:v>1364.690488675348</c:v>
                </c:pt>
                <c:pt idx="67">
                  <c:v>1284.7314467963856</c:v>
                </c:pt>
                <c:pt idx="68">
                  <c:v>1209.4573121775359</c:v>
                </c:pt>
                <c:pt idx="69">
                  <c:v>1138.5935898333648</c:v>
                </c:pt>
                <c:pt idx="70">
                  <c:v>1138.8656456268552</c:v>
                </c:pt>
                <c:pt idx="71">
                  <c:v>1072.1379834874494</c:v>
                </c:pt>
                <c:pt idx="72">
                  <c:v>1009.3199843637717</c:v>
                </c:pt>
                <c:pt idx="73">
                  <c:v>950.18257586805271</c:v>
                </c:pt>
                <c:pt idx="74">
                  <c:v>894.51010727025312</c:v>
                </c:pt>
                <c:pt idx="75">
                  <c:v>842.09956310517794</c:v>
                </c:pt>
                <c:pt idx="76">
                  <c:v>792.75982285540101</c:v>
                </c:pt>
                <c:pt idx="77">
                  <c:v>746.31096401035813</c:v>
                </c:pt>
                <c:pt idx="78">
                  <c:v>702.58360596014086</c:v>
                </c:pt>
                <c:pt idx="79">
                  <c:v>661.41829233143005</c:v>
                </c:pt>
                <c:pt idx="80">
                  <c:v>688.83181199383432</c:v>
                </c:pt>
                <c:pt idx="81">
                  <c:v>648.47223437544039</c:v>
                </c:pt>
                <c:pt idx="82">
                  <c:v>610.47737841648961</c:v>
                </c:pt>
                <c:pt idx="83">
                  <c:v>574.70869191062525</c:v>
                </c:pt>
                <c:pt idx="84">
                  <c:v>541.03574061066399</c:v>
                </c:pt>
                <c:pt idx="85">
                  <c:v>509.33573258650387</c:v>
                </c:pt>
                <c:pt idx="86">
                  <c:v>479.49307045154063</c:v>
                </c:pt>
                <c:pt idx="87">
                  <c:v>451.39892982473674</c:v>
                </c:pt>
                <c:pt idx="88">
                  <c:v>424.95086249116173</c:v>
                </c:pt>
                <c:pt idx="89">
                  <c:v>400.05242281388826</c:v>
                </c:pt>
                <c:pt idx="90">
                  <c:v>376.61281603491426</c:v>
                </c:pt>
                <c:pt idx="91">
                  <c:v>354.54656718260503</c:v>
                </c:pt>
                <c:pt idx="92">
                  <c:v>333.77320937829165</c:v>
                </c:pt>
                <c:pt idx="93">
                  <c:v>314.21699040540233</c:v>
                </c:pt>
                <c:pt idx="94">
                  <c:v>295.80659647110116</c:v>
                </c:pt>
                <c:pt idx="95">
                  <c:v>278.47489215310259</c:v>
                </c:pt>
                <c:pt idx="96">
                  <c:v>262.15867558334924</c:v>
                </c:pt>
                <c:pt idx="97">
                  <c:v>246.79844797580631</c:v>
                </c:pt>
                <c:pt idx="98">
                  <c:v>232.33819665793041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F-4EDC-A96D-AD5EE8D8944F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359.07479363840491</c:v>
                </c:pt>
                <c:pt idx="4">
                  <c:v>333.99695635425911</c:v>
                </c:pt>
                <c:pt idx="5">
                  <c:v>669.74535261461028</c:v>
                </c:pt>
                <c:pt idx="6">
                  <c:v>622.9702370335491</c:v>
                </c:pt>
                <c:pt idx="7">
                  <c:v>1002.5068891173675</c:v>
                </c:pt>
                <c:pt idx="8">
                  <c:v>932.49165806542749</c:v>
                </c:pt>
                <c:pt idx="9">
                  <c:v>867.36630122030977</c:v>
                </c:pt>
                <c:pt idx="10">
                  <c:v>1165.8641026745775</c:v>
                </c:pt>
                <c:pt idx="11">
                  <c:v>1084.4399793991845</c:v>
                </c:pt>
                <c:pt idx="12">
                  <c:v>1367.7773227080031</c:v>
                </c:pt>
                <c:pt idx="13">
                  <c:v>1272.2515499511508</c:v>
                </c:pt>
                <c:pt idx="14">
                  <c:v>1608.125724177075</c:v>
                </c:pt>
                <c:pt idx="15">
                  <c:v>1495.8139831196584</c:v>
                </c:pt>
                <c:pt idx="16">
                  <c:v>1391.3461108529129</c:v>
                </c:pt>
                <c:pt idx="17">
                  <c:v>1294.1742904075177</c:v>
                </c:pt>
                <c:pt idx="18">
                  <c:v>1203.7889644332097</c:v>
                </c:pt>
                <c:pt idx="19">
                  <c:v>1119.7161631412685</c:v>
                </c:pt>
                <c:pt idx="20">
                  <c:v>1041.5150188638956</c:v>
                </c:pt>
                <c:pt idx="21">
                  <c:v>1394.3455799908047</c:v>
                </c:pt>
                <c:pt idx="22">
                  <c:v>1296.9642761722753</c:v>
                </c:pt>
                <c:pt idx="23">
                  <c:v>1206.3840971749391</c:v>
                </c:pt>
                <c:pt idx="24">
                  <c:v>1481.2048450626417</c:v>
                </c:pt>
                <c:pt idx="25">
                  <c:v>1377.7572771824648</c:v>
                </c:pt>
                <c:pt idx="26">
                  <c:v>1640.6092965511079</c:v>
                </c:pt>
                <c:pt idx="27">
                  <c:v>1526.0288979414597</c:v>
                </c:pt>
                <c:pt idx="28">
                  <c:v>1419.4508115051881</c:v>
                </c:pt>
                <c:pt idx="29">
                  <c:v>1745.8862803570953</c:v>
                </c:pt>
                <c:pt idx="30">
                  <c:v>1623.9533214552009</c:v>
                </c:pt>
                <c:pt idx="31">
                  <c:v>1869.6109722754086</c:v>
                </c:pt>
                <c:pt idx="32">
                  <c:v>1739.0370623880126</c:v>
                </c:pt>
                <c:pt idx="33">
                  <c:v>1976.6572475317234</c:v>
                </c:pt>
                <c:pt idx="34">
                  <c:v>1838.6072097726089</c:v>
                </c:pt>
                <c:pt idx="35">
                  <c:v>2137.4521592189235</c:v>
                </c:pt>
                <c:pt idx="36">
                  <c:v>1988.1721807821268</c:v>
                </c:pt>
                <c:pt idx="37">
                  <c:v>1849.3179383628481</c:v>
                </c:pt>
                <c:pt idx="38">
                  <c:v>2079.2360906369531</c:v>
                </c:pt>
                <c:pt idx="39">
                  <c:v>1934.0219311356161</c:v>
                </c:pt>
                <c:pt idx="40">
                  <c:v>2158.0243438877424</c:v>
                </c:pt>
                <c:pt idx="41">
                  <c:v>2007.3076009972883</c:v>
                </c:pt>
                <c:pt idx="42">
                  <c:v>2294.370489892829</c:v>
                </c:pt>
                <c:pt idx="43">
                  <c:v>2134.1313117760269</c:v>
                </c:pt>
                <c:pt idx="44">
                  <c:v>1985.0832618212453</c:v>
                </c:pt>
                <c:pt idx="45">
                  <c:v>2205.5195436025197</c:v>
                </c:pt>
                <c:pt idx="46">
                  <c:v>2051.4857288615012</c:v>
                </c:pt>
                <c:pt idx="47">
                  <c:v>1908.2096587763815</c:v>
                </c:pt>
                <c:pt idx="48">
                  <c:v>2134.0148044900725</c:v>
                </c:pt>
                <c:pt idx="49">
                  <c:v>2412.2284433457426</c:v>
                </c:pt>
                <c:pt idx="50">
                  <c:v>2243.7580481351811</c:v>
                </c:pt>
                <c:pt idx="51">
                  <c:v>2087.0536505193736</c:v>
                </c:pt>
                <c:pt idx="52">
                  <c:v>2300.3683051052071</c:v>
                </c:pt>
                <c:pt idx="53">
                  <c:v>2139.710238677053</c:v>
                </c:pt>
                <c:pt idx="54">
                  <c:v>2349.3473492716298</c:v>
                </c:pt>
                <c:pt idx="55">
                  <c:v>2185.2685790745122</c:v>
                </c:pt>
                <c:pt idx="56">
                  <c:v>2102.5112791407673</c:v>
                </c:pt>
                <c:pt idx="57">
                  <c:v>1955.6715769937266</c:v>
                </c:pt>
                <c:pt idx="58">
                  <c:v>1819.0871816032061</c:v>
                </c:pt>
                <c:pt idx="59">
                  <c:v>1692.0418608117402</c:v>
                </c:pt>
                <c:pt idx="60">
                  <c:v>1573.8694042228472</c:v>
                </c:pt>
                <c:pt idx="61">
                  <c:v>1463.9501296737617</c:v>
                </c:pt>
                <c:pt idx="62">
                  <c:v>1361.7076336966336</c:v>
                </c:pt>
                <c:pt idx="63">
                  <c:v>1335.6262402790328</c:v>
                </c:pt>
                <c:pt idx="64">
                  <c:v>1242.345903926928</c:v>
                </c:pt>
                <c:pt idx="65">
                  <c:v>1155.5802802148983</c:v>
                </c:pt>
                <c:pt idx="66">
                  <c:v>1074.8743806379437</c:v>
                </c:pt>
                <c:pt idx="67">
                  <c:v>999.80499315629231</c:v>
                </c:pt>
                <c:pt idx="68">
                  <c:v>929.97846292231839</c:v>
                </c:pt>
                <c:pt idx="69">
                  <c:v>865.0286280018214</c:v>
                </c:pt>
                <c:pt idx="70">
                  <c:v>873.63537061587112</c:v>
                </c:pt>
                <c:pt idx="71">
                  <c:v>812.62054568766439</c:v>
                </c:pt>
                <c:pt idx="72">
                  <c:v>755.86700525666765</c:v>
                </c:pt>
                <c:pt idx="73">
                  <c:v>703.0771405763586</c:v>
                </c:pt>
                <c:pt idx="74">
                  <c:v>653.97412793957676</c:v>
                </c:pt>
                <c:pt idx="75">
                  <c:v>608.30047704826643</c:v>
                </c:pt>
                <c:pt idx="76">
                  <c:v>565.81668076529309</c:v>
                </c:pt>
                <c:pt idx="77">
                  <c:v>526.29995916779626</c:v>
                </c:pt>
                <c:pt idx="78">
                  <c:v>489.54309131604253</c:v>
                </c:pt>
                <c:pt idx="79">
                  <c:v>455.35332861171776</c:v>
                </c:pt>
                <c:pt idx="80">
                  <c:v>491.73014233321084</c:v>
                </c:pt>
                <c:pt idx="81">
                  <c:v>457.38763565879304</c:v>
                </c:pt>
                <c:pt idx="82">
                  <c:v>425.4436147861328</c:v>
                </c:pt>
                <c:pt idx="83">
                  <c:v>395.73056910816314</c:v>
                </c:pt>
                <c:pt idx="84">
                  <c:v>368.09268698366441</c:v>
                </c:pt>
                <c:pt idx="85">
                  <c:v>342.38503867974003</c:v>
                </c:pt>
                <c:pt idx="86">
                  <c:v>318.47281637771164</c:v>
                </c:pt>
                <c:pt idx="87">
                  <c:v>296.23062725711702</c:v>
                </c:pt>
                <c:pt idx="88">
                  <c:v>275.54183595082611</c:v>
                </c:pt>
                <c:pt idx="89">
                  <c:v>256.29795292319119</c:v>
                </c:pt>
                <c:pt idx="90">
                  <c:v>238.39806556395772</c:v>
                </c:pt>
                <c:pt idx="91">
                  <c:v>221.74830901466197</c:v>
                </c:pt>
                <c:pt idx="92">
                  <c:v>206.26137395259192</c:v>
                </c:pt>
                <c:pt idx="93">
                  <c:v>191.85604875119017</c:v>
                </c:pt>
                <c:pt idx="94">
                  <c:v>178.45679361604249</c:v>
                </c:pt>
                <c:pt idx="95">
                  <c:v>165.99334446327288</c:v>
                </c:pt>
                <c:pt idx="96">
                  <c:v>154.40034446313058</c:v>
                </c:pt>
                <c:pt idx="97">
                  <c:v>143.6170013166282</c:v>
                </c:pt>
                <c:pt idx="98">
                  <c:v>133.58676846803056</c:v>
                </c:pt>
                <c:pt idx="99">
                  <c:v>124.25704858151099</c:v>
                </c:pt>
                <c:pt idx="100">
                  <c:v>115.57891772704252</c:v>
                </c:pt>
                <c:pt idx="101">
                  <c:v>107.50686882918738</c:v>
                </c:pt>
                <c:pt idx="102">
                  <c:v>99.998573033461525</c:v>
                </c:pt>
                <c:pt idx="103">
                  <c:v>93.014657738907971</c:v>
                </c:pt>
                <c:pt idx="104">
                  <c:v>86.5185001329084</c:v>
                </c:pt>
                <c:pt idx="105">
                  <c:v>80.476035145554391</c:v>
                </c:pt>
                <c:pt idx="106">
                  <c:v>74.855576816514059</c:v>
                </c:pt>
                <c:pt idx="107">
                  <c:v>69.627652137663432</c:v>
                </c:pt>
                <c:pt idx="108">
                  <c:v>64.76484650017332</c:v>
                </c:pt>
                <c:pt idx="109">
                  <c:v>60.241659935594825</c:v>
                </c:pt>
                <c:pt idx="110">
                  <c:v>56.0343733970888</c:v>
                </c:pt>
                <c:pt idx="111">
                  <c:v>52.120924379594285</c:v>
                </c:pt>
                <c:pt idx="112">
                  <c:v>48.480791226703062</c:v>
                </c:pt>
                <c:pt idx="113">
                  <c:v>45.09488551755927</c:v>
                </c:pt>
                <c:pt idx="114">
                  <c:v>41.945451969474149</c:v>
                </c:pt>
                <c:pt idx="115">
                  <c:v>39.015975331357048</c:v>
                </c:pt>
                <c:pt idx="116">
                  <c:v>36.291093779723205</c:v>
                </c:pt>
                <c:pt idx="117">
                  <c:v>33.756518363137253</c:v>
                </c:pt>
                <c:pt idx="118">
                  <c:v>31.398958072668862</c:v>
                </c:pt>
                <c:pt idx="119">
                  <c:v>29.206050145438937</c:v>
                </c:pt>
                <c:pt idx="120">
                  <c:v>27.166295235776619</c:v>
                </c:pt>
                <c:pt idx="121">
                  <c:v>25.26899711403231</c:v>
                </c:pt>
                <c:pt idx="122">
                  <c:v>23.504206576834669</c:v>
                </c:pt>
                <c:pt idx="123">
                  <c:v>21.862669274663631</c:v>
                </c:pt>
                <c:pt idx="124">
                  <c:v>20.335777183153514</c:v>
                </c:pt>
                <c:pt idx="125">
                  <c:v>18.915523463647585</c:v>
                </c:pt>
                <c:pt idx="126">
                  <c:v>17.594460476298252</c:v>
                </c:pt>
                <c:pt idx="127">
                  <c:v>16.365660725538607</c:v>
                </c:pt>
                <c:pt idx="128">
                  <c:v>15.222680533128088</c:v>
                </c:pt>
                <c:pt idx="129">
                  <c:v>14.159526248278031</c:v>
                </c:pt>
                <c:pt idx="130">
                  <c:v>13.170622817667162</c:v>
                </c:pt>
                <c:pt idx="131">
                  <c:v>12.250784550531865</c:v>
                </c:pt>
                <c:pt idx="132">
                  <c:v>11.395187925526923</c:v>
                </c:pt>
                <c:pt idx="133">
                  <c:v>10.599346296759187</c:v>
                </c:pt>
                <c:pt idx="134">
                  <c:v>9.859086366355621</c:v>
                </c:pt>
                <c:pt idx="135">
                  <c:v>9.1705263001907245</c:v>
                </c:pt>
                <c:pt idx="136">
                  <c:v>8.5300553720148145</c:v>
                </c:pt>
                <c:pt idx="137">
                  <c:v>7.9343150292394364</c:v>
                </c:pt>
                <c:pt idx="138">
                  <c:v>7.380181281091156</c:v>
                </c:pt>
                <c:pt idx="139">
                  <c:v>6.8647483167793224</c:v>
                </c:pt>
                <c:pt idx="140">
                  <c:v>6.3853132677734408</c:v>
                </c:pt>
                <c:pt idx="141">
                  <c:v>5.9393620342853737</c:v>
                </c:pt>
                <c:pt idx="142">
                  <c:v>5.524556101632152</c:v>
                </c:pt>
                <c:pt idx="143">
                  <c:v>5.1387202773459659</c:v>
                </c:pt>
                <c:pt idx="144">
                  <c:v>4.7798312847262405</c:v>
                </c:pt>
                <c:pt idx="145">
                  <c:v>4.4460071530197318</c:v>
                </c:pt>
                <c:pt idx="146">
                  <c:v>4.1354973485920343</c:v>
                </c:pt>
                <c:pt idx="147">
                  <c:v>3.8466735953395443</c:v>
                </c:pt>
                <c:pt idx="148">
                  <c:v>3.57802133620523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F-4EDC-A96D-AD5EE8D8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0.28916</cdr:y>
    </cdr:from>
    <cdr:to>
      <cdr:x>0.94737</cdr:x>
      <cdr:y>0.29217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144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4A9765-EE93-4FA1-AEBB-A4C066209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0.28916</cdr:y>
    </cdr:from>
    <cdr:to>
      <cdr:x>0.94737</cdr:x>
      <cdr:y>0.29217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144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0.29217</cdr:y>
    </cdr:from>
    <cdr:to>
      <cdr:x>0.95047</cdr:x>
      <cdr:y>0.29518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239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0.29518</cdr:y>
    </cdr:from>
    <cdr:to>
      <cdr:x>0.94892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0.29518</cdr:y>
    </cdr:from>
    <cdr:to>
      <cdr:x>0.94737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0.06192</cdr:x>
      <cdr:y>0.29518</cdr:y>
    </cdr:from>
    <cdr:to>
      <cdr:x>0.95047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1" xr3:uid="{6DF22B7E-337B-45A7-944C-2ECB354C07D8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2" xr3:uid="{C59AD84D-E5CC-4560-AB81-46BF6FD65BEB}" name="Prikkel" dataDxfId="1"/>
    <tableColumn id="13" xr3:uid="{4E98DE73-EE13-4A43-BE6A-5A2B6E73E485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J7" sqref="J7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10.730148487005881</v>
      </c>
      <c r="C4" s="15">
        <f>Edwards!$O$6</f>
        <v>9.2619881613431989</v>
      </c>
      <c r="D4" s="15">
        <f>Edwards!$O$3</f>
        <v>0.69340652641929135</v>
      </c>
      <c r="E4" s="16">
        <f>Edwards!$O$4</f>
        <v>0.74960595483889303</v>
      </c>
      <c r="F4" s="15">
        <f>Edwards!$R$2</f>
        <v>236.83995631598819</v>
      </c>
      <c r="G4" s="15">
        <f>SQRT(Tabel1[[#This Row],[SSE]]/11)</f>
        <v>4.6401406357604387</v>
      </c>
      <c r="H4" s="15">
        <f>Edwards!$R$3</f>
        <v>0.89162928425492338</v>
      </c>
      <c r="I4" s="15">
        <f>Edwards!$R$4</f>
        <v>0.78325856850984676</v>
      </c>
      <c r="J4" s="15">
        <f>Edwards!$R$6</f>
        <v>1.4748398945646228</v>
      </c>
      <c r="K4" s="15">
        <f>Edwards!$R$5</f>
        <v>2.3439521228513334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15.235400572899302</v>
      </c>
      <c r="M4" s="19">
        <f xml:space="preserve"> (Tabel1[[#This Row],[t1]]*Tabel1[[#This Row],[t2]]/(Tabel1[[#This Row],[t1]]-Tabel1[[#This Row],[t2]]))*LN(Tabel1[[#This Row],[k2]]/Tabel1[[#This Row],[k1]])</f>
        <v>5.2753101447020194</v>
      </c>
    </row>
    <row r="5" spans="1:13" ht="35.1" customHeight="1">
      <c r="A5" s="7" t="s">
        <v>34</v>
      </c>
      <c r="B5" s="15">
        <f>Banister!$O$5</f>
        <v>17.361954831231095</v>
      </c>
      <c r="C5" s="15">
        <f>Banister!$O$6</f>
        <v>15.28114000514592</v>
      </c>
      <c r="D5" s="15">
        <f>Banister!$O$3</f>
        <v>0.87796407584070391</v>
      </c>
      <c r="E5" s="16">
        <f>Banister!$O$4</f>
        <v>0.90427567421586297</v>
      </c>
      <c r="F5" s="15">
        <f>Banister!$R$2</f>
        <v>77.232440012330912</v>
      </c>
      <c r="G5" s="15">
        <f>SQRT(Tabel1[[#This Row],[SSE]]/11)</f>
        <v>2.6497416685805244</v>
      </c>
      <c r="H5" s="15">
        <f>Banister!$R$3</f>
        <v>0.95481664905174757</v>
      </c>
      <c r="I5" s="15">
        <f>Banister!$R$4</f>
        <v>0.90963329810349514</v>
      </c>
      <c r="J5" s="15">
        <f>Banister!$R$6</f>
        <v>0.78463354681464104</v>
      </c>
      <c r="K5" s="15">
        <f>Banister!$R$5</f>
        <v>1.4213643877865114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20.042286012911639</v>
      </c>
      <c r="M5" s="19">
        <f xml:space="preserve"> (Tabel1[[#This Row],[t1]]*Tabel1[[#This Row],[t2]]/(Tabel1[[#This Row],[t1]]-Tabel1[[#This Row],[t2]]))*LN(Tabel1[[#This Row],[k2]]/Tabel1[[#This Row],[k1]])</f>
        <v>3.7649880262816344</v>
      </c>
    </row>
    <row r="6" spans="1:13" ht="35.1" customHeight="1">
      <c r="A6" s="7" t="s">
        <v>35</v>
      </c>
      <c r="B6" s="15">
        <f>Lucia!$O$5</f>
        <v>16.015378165310935</v>
      </c>
      <c r="C6" s="15">
        <f>Lucia!$O$6</f>
        <v>14.030610522967851</v>
      </c>
      <c r="D6" s="15">
        <f>Lucia!$O$3</f>
        <v>0.84409732048579134</v>
      </c>
      <c r="E6" s="16">
        <f>Lucia!$O$4</f>
        <v>0.86858035024637914</v>
      </c>
      <c r="F6" s="15">
        <f>Lucia!$R$2</f>
        <v>81.311424310911264</v>
      </c>
      <c r="G6" s="15">
        <f>SQRT(Tabel1[[#This Row],[SSE]]/11)</f>
        <v>2.7188136502210476</v>
      </c>
      <c r="H6" s="15">
        <f>Lucia!$R$3</f>
        <v>0.95220790909579878</v>
      </c>
      <c r="I6" s="15">
        <f>Lucia!$R$4</f>
        <v>0.90441581819159755</v>
      </c>
      <c r="J6" s="15">
        <f>Lucia!$R$6</f>
        <v>0.34635734459315604</v>
      </c>
      <c r="K6" s="15">
        <f>Lucia!$R$5</f>
        <v>1.523310948724744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18.216331381868308</v>
      </c>
      <c r="M6" s="19">
        <f xml:space="preserve"> (Tabel1[[#This Row],[t1]]*Tabel1[[#This Row],[t2]]/(Tabel1[[#This Row],[t1]]-Tabel1[[#This Row],[t2]]))*LN(Tabel1[[#This Row],[k2]]/Tabel1[[#This Row],[k1]])</f>
        <v>3.2370782838485583</v>
      </c>
    </row>
    <row r="7" spans="1:13" ht="35.1" customHeight="1">
      <c r="A7" s="7" t="s">
        <v>36</v>
      </c>
      <c r="B7" s="15">
        <f>sRPE!$O$5</f>
        <v>9.4571712791411855</v>
      </c>
      <c r="C7" s="15">
        <f>sRPE!$O$6</f>
        <v>8.2125673062194586</v>
      </c>
      <c r="D7" s="15">
        <f>sRPE!$O$3</f>
        <v>0.64794418331236203</v>
      </c>
      <c r="E7" s="16">
        <f>sRPE!$O$4</f>
        <v>0.70614095700845481</v>
      </c>
      <c r="F7" s="15">
        <f>sRPE!$R$2</f>
        <v>312.97934227294513</v>
      </c>
      <c r="G7" s="15">
        <f>SQRT(Tabel1[[#This Row],[SSE]]/11)</f>
        <v>5.3341041871488271</v>
      </c>
      <c r="H7" s="15">
        <f>sRPE!$R$3</f>
        <v>0.87708326500441969</v>
      </c>
      <c r="I7" s="15">
        <f>sRPE!$R$4</f>
        <v>0.75416653000883938</v>
      </c>
      <c r="J7" s="15">
        <f>sRPE!$R$6</f>
        <v>1.478504198726531</v>
      </c>
      <c r="K7" s="15">
        <f>sRPE!$R$5</f>
        <v>3.3768933222465338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14.172963822388562</v>
      </c>
      <c r="M7" s="19">
        <f xml:space="preserve"> (Tabel1[[#This Row],[t1]]*Tabel1[[#This Row],[t2]]/(Tabel1[[#This Row],[t1]]-Tabel1[[#This Row],[t2]]))*LN(Tabel1[[#This Row],[k2]]/Tabel1[[#This Row],[k1]])</f>
        <v>5.3673456585462125</v>
      </c>
    </row>
    <row r="8" spans="1:13" ht="35.1" customHeight="1" thickBot="1">
      <c r="A8" s="8" t="s">
        <v>37</v>
      </c>
      <c r="B8" s="17">
        <f>TSS!$O$5</f>
        <v>16.562338010537832</v>
      </c>
      <c r="C8" s="17">
        <f>TSS!$O$6</f>
        <v>13.812378786521577</v>
      </c>
      <c r="D8" s="17">
        <f>TSS!$O$3</f>
        <v>0.81687533926715683</v>
      </c>
      <c r="E8" s="18">
        <f>TSS!$O$4</f>
        <v>0.84171306525645784</v>
      </c>
      <c r="F8" s="17">
        <f>TSS!$R$2</f>
        <v>84.992949983810391</v>
      </c>
      <c r="G8" s="17">
        <f>SQRT(Tabel1[[#This Row],[SSE]]/11)</f>
        <v>2.7796819632306922</v>
      </c>
      <c r="H8" s="17">
        <f>TSS!$R$3</f>
        <v>0.94971389625376013</v>
      </c>
      <c r="I8" s="17">
        <f>TSS!$R$4</f>
        <v>0.89942779250752025</v>
      </c>
      <c r="J8" s="15">
        <f>TSS!$R$6</f>
        <v>0.80096081030875821</v>
      </c>
      <c r="K8" s="17">
        <f>TSS!$R$5</f>
        <v>1.4310143432937958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17.595954893259062</v>
      </c>
      <c r="M8" s="17">
        <f xml:space="preserve"> (Tabel1[[#This Row],[t1]]*Tabel1[[#This Row],[t2]]/(Tabel1[[#This Row],[t1]]-Tabel1[[#This Row],[t2]]))*LN(Tabel1[[#This Row],[k2]]/Tabel1[[#This Row],[k1]])</f>
        <v>2.4917217285433018</v>
      </c>
    </row>
    <row r="9" spans="1:13" ht="25.5" customHeight="1">
      <c r="A9" s="7" t="s">
        <v>39</v>
      </c>
      <c r="B9" s="19">
        <f>AVERAGE(B4:B8)</f>
        <v>14.025398154645387</v>
      </c>
      <c r="C9" s="19">
        <f t="shared" ref="C9:M9" si="0">AVERAGE(C4:C8)</f>
        <v>12.119736956439601</v>
      </c>
      <c r="D9" s="19">
        <f t="shared" si="0"/>
        <v>0.77605748906506111</v>
      </c>
      <c r="E9" s="20">
        <f t="shared" si="0"/>
        <v>0.81406320031320956</v>
      </c>
      <c r="F9" s="19">
        <f t="shared" si="0"/>
        <v>158.67122257919718</v>
      </c>
      <c r="G9" s="19">
        <f t="shared" si="0"/>
        <v>3.6244964209883066</v>
      </c>
      <c r="H9" s="19">
        <f t="shared" si="0"/>
        <v>0.92509020073212989</v>
      </c>
      <c r="I9" s="19">
        <f t="shared" si="0"/>
        <v>0.85018040146425977</v>
      </c>
      <c r="J9" s="21">
        <f t="shared" si="0"/>
        <v>0.97705915900154172</v>
      </c>
      <c r="K9" s="19">
        <f t="shared" si="0"/>
        <v>2.0193070249805838</v>
      </c>
      <c r="L9" s="19">
        <f t="shared" si="0"/>
        <v>17.052587336665376</v>
      </c>
      <c r="M9" s="19">
        <f t="shared" si="0"/>
        <v>4.027288768384345</v>
      </c>
    </row>
    <row r="10" spans="1:13" ht="21" customHeight="1">
      <c r="A10" s="7" t="s">
        <v>40</v>
      </c>
      <c r="B10" s="19">
        <f>_xlfn.STDEV.P(B4:B8)</f>
        <v>3.2636195210069907</v>
      </c>
      <c r="C10" s="19">
        <f t="shared" ref="C10:M10" si="1">_xlfn.STDEV.P(C4:C8)</f>
        <v>2.8264340162135566</v>
      </c>
      <c r="D10" s="19">
        <f t="shared" si="1"/>
        <v>8.935845647760525E-2</v>
      </c>
      <c r="E10" s="16">
        <f t="shared" si="1"/>
        <v>7.4400097056280062E-2</v>
      </c>
      <c r="F10" s="19">
        <f t="shared" si="1"/>
        <v>97.945544343943197</v>
      </c>
      <c r="G10" s="19">
        <f t="shared" si="1"/>
        <v>1.1347608965556542</v>
      </c>
      <c r="H10" s="19">
        <f t="shared" si="1"/>
        <v>3.3614452329903989E-2</v>
      </c>
      <c r="I10" s="19">
        <f t="shared" si="1"/>
        <v>6.7228904659807978E-2</v>
      </c>
      <c r="J10" s="19">
        <f t="shared" si="1"/>
        <v>0.43933035677002291</v>
      </c>
      <c r="K10" s="19">
        <f t="shared" si="1"/>
        <v>0.76132394924339553</v>
      </c>
      <c r="L10" s="19">
        <f t="shared" si="1"/>
        <v>2.1062880143719656</v>
      </c>
      <c r="M10" s="19">
        <f t="shared" si="1"/>
        <v>1.1317694330242585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272</v>
      </c>
      <c r="Q2" t="s">
        <v>19</v>
      </c>
      <c r="R2">
        <f>SUMSQ(L2:L150)</f>
        <v>236.83995631598819</v>
      </c>
      <c r="S2">
        <f>SQRT(R2/11)</f>
        <v>4.6401406357604387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0.69340652641929135</v>
      </c>
      <c r="Q3" t="s">
        <v>20</v>
      </c>
      <c r="R3">
        <f>RSQ(D2:D100,I2:I100)</f>
        <v>0.89162928425492338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0.74960595483889303</v>
      </c>
      <c r="Q4" t="s">
        <v>21</v>
      </c>
      <c r="R4">
        <f>1-((1-$R$3)*($Y$3-1))/(Y3-Y4-1)</f>
        <v>0.78325856850984676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191.38</v>
      </c>
      <c r="D5" s="3"/>
      <c r="E5">
        <f t="shared" si="4"/>
        <v>191.38</v>
      </c>
      <c r="F5">
        <f t="shared" si="5"/>
        <v>132.70414102612398</v>
      </c>
      <c r="G5">
        <f t="shared" si="6"/>
        <v>191.38</v>
      </c>
      <c r="H5">
        <f t="shared" si="7"/>
        <v>143.45958763706736</v>
      </c>
      <c r="I5" t="str">
        <f t="shared" si="8"/>
        <v/>
      </c>
      <c r="J5">
        <f t="shared" si="0"/>
        <v>261.24455338905659</v>
      </c>
      <c r="K5">
        <f t="shared" si="9"/>
        <v>261.24455338905659</v>
      </c>
      <c r="L5" t="str">
        <f t="shared" si="1"/>
        <v/>
      </c>
      <c r="M5" t="str">
        <f t="shared" si="2"/>
        <v/>
      </c>
      <c r="N5" s="1" t="s">
        <v>14</v>
      </c>
      <c r="O5" s="5">
        <v>10.730148487005881</v>
      </c>
      <c r="Q5" s="1" t="s">
        <v>22</v>
      </c>
      <c r="R5">
        <f>LARGE(L2:L150,1)/LARGE(D2:D100,1)*100</f>
        <v>2.3439521228513334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174.3501485448225</v>
      </c>
      <c r="F6">
        <f t="shared" si="5"/>
        <v>120.89553088315283</v>
      </c>
      <c r="G6">
        <f t="shared" si="6"/>
        <v>171.79343587704477</v>
      </c>
      <c r="H6">
        <f t="shared" si="7"/>
        <v>128.77738253566628</v>
      </c>
      <c r="I6" t="str">
        <f t="shared" si="8"/>
        <v/>
      </c>
      <c r="J6">
        <f t="shared" si="0"/>
        <v>264.11814834748657</v>
      </c>
      <c r="K6">
        <f t="shared" si="9"/>
        <v>264.11814834748657</v>
      </c>
      <c r="L6" t="str">
        <f t="shared" si="1"/>
        <v/>
      </c>
      <c r="M6" t="str">
        <f t="shared" si="2"/>
        <v/>
      </c>
      <c r="N6" s="1" t="s">
        <v>15</v>
      </c>
      <c r="O6" s="5">
        <v>9.2619881613431989</v>
      </c>
      <c r="Q6" s="1" t="s">
        <v>45</v>
      </c>
      <c r="R6">
        <f>AVERAGE(M2:M150)</f>
        <v>1.4748398945646228</v>
      </c>
      <c r="S6">
        <f>_xlfn.STDEV.P(M2:M150)</f>
        <v>0.53720198374397943</v>
      </c>
    </row>
    <row r="7" spans="1:25">
      <c r="A7">
        <f t="shared" si="3"/>
        <v>5</v>
      </c>
      <c r="B7" s="4">
        <v>43180</v>
      </c>
      <c r="C7" s="3">
        <v>186.22</v>
      </c>
      <c r="D7" s="3"/>
      <c r="E7">
        <f t="shared" si="4"/>
        <v>345.05568971471246</v>
      </c>
      <c r="F7">
        <f t="shared" si="5"/>
        <v>239.26386722629155</v>
      </c>
      <c r="G7">
        <f t="shared" si="6"/>
        <v>340.43143594127025</v>
      </c>
      <c r="H7">
        <f t="shared" si="7"/>
        <v>255.18943159593132</v>
      </c>
      <c r="I7" t="str">
        <f t="shared" si="8"/>
        <v/>
      </c>
      <c r="J7">
        <f t="shared" si="0"/>
        <v>256.0744356303602</v>
      </c>
      <c r="K7">
        <f t="shared" si="9"/>
        <v>256.0744356303602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3"/>
      <c r="E8">
        <f t="shared" si="4"/>
        <v>314.35108557841102</v>
      </c>
      <c r="F8">
        <f t="shared" si="5"/>
        <v>217.97309432705939</v>
      </c>
      <c r="G8">
        <f t="shared" si="6"/>
        <v>305.59037548807026</v>
      </c>
      <c r="H8">
        <f t="shared" si="7"/>
        <v>229.07236520731075</v>
      </c>
      <c r="I8" t="str">
        <f t="shared" si="8"/>
        <v/>
      </c>
      <c r="J8">
        <f t="shared" si="0"/>
        <v>260.90072911974858</v>
      </c>
      <c r="K8">
        <f t="shared" si="9"/>
        <v>260.90072911974858</v>
      </c>
      <c r="L8" t="str">
        <f t="shared" si="1"/>
        <v/>
      </c>
      <c r="M8" t="str">
        <f t="shared" si="2"/>
        <v/>
      </c>
      <c r="O8">
        <f>1.1*O3</f>
        <v>0.76274717906122058</v>
      </c>
    </row>
    <row r="9" spans="1:25">
      <c r="A9">
        <f t="shared" si="3"/>
        <v>7</v>
      </c>
      <c r="B9" s="4">
        <v>43182</v>
      </c>
      <c r="C9" s="3">
        <f>32+161.23</f>
        <v>193.23</v>
      </c>
      <c r="D9" s="3">
        <v>269</v>
      </c>
      <c r="E9">
        <f t="shared" si="4"/>
        <v>479.60871494316109</v>
      </c>
      <c r="F9">
        <f t="shared" si="5"/>
        <v>332.56381306915739</v>
      </c>
      <c r="G9">
        <f t="shared" si="6"/>
        <v>467.54508295564756</v>
      </c>
      <c r="H9">
        <f t="shared" si="7"/>
        <v>350.47457833919765</v>
      </c>
      <c r="I9">
        <f t="shared" si="8"/>
        <v>264.94865028347942</v>
      </c>
      <c r="J9">
        <f t="shared" ref="J9:J72" si="10">$O$2+F9-H9</f>
        <v>254.08923472995974</v>
      </c>
      <c r="K9">
        <f t="shared" si="9"/>
        <v>264.94865028347942</v>
      </c>
      <c r="L9">
        <f t="shared" si="1"/>
        <v>-4.0513497165205763</v>
      </c>
      <c r="M9">
        <f t="shared" si="2"/>
        <v>1.5060779615318127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436.93097864840411</v>
      </c>
      <c r="F10">
        <f t="shared" si="5"/>
        <v>302.97079218957145</v>
      </c>
      <c r="G10">
        <f t="shared" si="6"/>
        <v>419.69472373481358</v>
      </c>
      <c r="H10">
        <f t="shared" si="7"/>
        <v>314.60566412608034</v>
      </c>
      <c r="I10" t="str">
        <f t="shared" si="8"/>
        <v/>
      </c>
      <c r="J10">
        <f t="shared" si="10"/>
        <v>260.36512806349117</v>
      </c>
      <c r="K10">
        <f t="shared" si="9"/>
        <v>260.36512806349117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398.05089889844254</v>
      </c>
      <c r="F11">
        <f t="shared" si="5"/>
        <v>276.01109114324555</v>
      </c>
      <c r="G11">
        <f t="shared" si="6"/>
        <v>376.74155402795861</v>
      </c>
      <c r="H11">
        <f t="shared" si="7"/>
        <v>282.40771233461635</v>
      </c>
      <c r="I11" t="str">
        <f t="shared" si="8"/>
        <v/>
      </c>
      <c r="J11">
        <f t="shared" si="10"/>
        <v>265.60337880862915</v>
      </c>
      <c r="K11">
        <f t="shared" si="9"/>
        <v>265.60337880862915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166.55</v>
      </c>
      <c r="D12" s="3"/>
      <c r="E12">
        <f t="shared" si="4"/>
        <v>529.18054316722532</v>
      </c>
      <c r="F12">
        <f t="shared" si="5"/>
        <v>366.93724228625956</v>
      </c>
      <c r="G12">
        <f t="shared" si="6"/>
        <v>504.7343766544065</v>
      </c>
      <c r="H12">
        <f t="shared" si="7"/>
        <v>378.35189435203989</v>
      </c>
      <c r="I12" t="str">
        <f t="shared" si="8"/>
        <v/>
      </c>
      <c r="J12">
        <f t="shared" si="10"/>
        <v>260.58534793421967</v>
      </c>
      <c r="K12">
        <f t="shared" si="9"/>
        <v>260.58534793421967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482.09168308201276</v>
      </c>
      <c r="F13">
        <f t="shared" si="5"/>
        <v>334.28551938152833</v>
      </c>
      <c r="G13">
        <f t="shared" si="6"/>
        <v>453.0779223049376</v>
      </c>
      <c r="H13">
        <f t="shared" si="7"/>
        <v>339.62990856581456</v>
      </c>
      <c r="I13" t="str">
        <f t="shared" si="8"/>
        <v/>
      </c>
      <c r="J13">
        <f t="shared" si="10"/>
        <v>266.65561081571371</v>
      </c>
      <c r="K13">
        <f t="shared" si="9"/>
        <v>266.65561081571371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182.58</v>
      </c>
      <c r="D14" s="3"/>
      <c r="E14">
        <f t="shared" si="4"/>
        <v>621.7730011368609</v>
      </c>
      <c r="F14">
        <f t="shared" si="5"/>
        <v>431.14145693960882</v>
      </c>
      <c r="G14">
        <f t="shared" si="6"/>
        <v>589.28818786078989</v>
      </c>
      <c r="H14">
        <f t="shared" si="7"/>
        <v>441.7339347366684</v>
      </c>
      <c r="I14" t="str">
        <f t="shared" si="8"/>
        <v/>
      </c>
      <c r="J14">
        <f t="shared" si="10"/>
        <v>261.40752220294041</v>
      </c>
      <c r="K14">
        <f t="shared" si="9"/>
        <v>261.40752220294041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566.44484851798416</v>
      </c>
      <c r="F15">
        <f t="shared" si="5"/>
        <v>392.77655481895704</v>
      </c>
      <c r="G15">
        <f t="shared" si="6"/>
        <v>528.97817177532932</v>
      </c>
      <c r="H15">
        <f t="shared" si="7"/>
        <v>396.52518754257773</v>
      </c>
      <c r="I15" t="str">
        <f t="shared" si="8"/>
        <v/>
      </c>
      <c r="J15">
        <f t="shared" si="10"/>
        <v>268.25136727637931</v>
      </c>
      <c r="K15">
        <f t="shared" si="9"/>
        <v>268.25136727637931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40+174.2</f>
        <v>214.2</v>
      </c>
      <c r="D16" s="3">
        <v>279</v>
      </c>
      <c r="E16">
        <f t="shared" si="4"/>
        <v>730.24004327286048</v>
      </c>
      <c r="F16">
        <f t="shared" si="5"/>
        <v>506.35321185810716</v>
      </c>
      <c r="G16">
        <f t="shared" si="6"/>
        <v>689.04051433400264</v>
      </c>
      <c r="H16">
        <f t="shared" si="7"/>
        <v>516.50887267002201</v>
      </c>
      <c r="I16">
        <f t="shared" si="8"/>
        <v>273.88225675556384</v>
      </c>
      <c r="J16">
        <f t="shared" si="10"/>
        <v>261.8443391880852</v>
      </c>
      <c r="K16">
        <f t="shared" si="9"/>
        <v>273.88225675556384</v>
      </c>
      <c r="L16">
        <f t="shared" si="1"/>
        <v>-5.1177432444361557</v>
      </c>
      <c r="M16">
        <f t="shared" si="2"/>
        <v>1.8343165750667225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665.26000636430581</v>
      </c>
      <c r="F17">
        <f t="shared" si="5"/>
        <v>461.29563017874892</v>
      </c>
      <c r="G17">
        <f t="shared" si="6"/>
        <v>618.52146209595799</v>
      </c>
      <c r="H17">
        <f t="shared" si="7"/>
        <v>463.64737118278879</v>
      </c>
      <c r="I17" t="str">
        <f t="shared" si="8"/>
        <v/>
      </c>
      <c r="J17">
        <f t="shared" si="10"/>
        <v>269.64825899596019</v>
      </c>
      <c r="K17">
        <f t="shared" si="9"/>
        <v>269.64825899596019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606.06218481840472</v>
      </c>
      <c r="F18">
        <f t="shared" si="5"/>
        <v>420.24747436901657</v>
      </c>
      <c r="G18">
        <f t="shared" si="6"/>
        <v>555.21960046586867</v>
      </c>
      <c r="H18">
        <f t="shared" si="7"/>
        <v>416.19591875248619</v>
      </c>
      <c r="I18" t="str">
        <f t="shared" si="8"/>
        <v/>
      </c>
      <c r="J18">
        <f t="shared" si="10"/>
        <v>276.05155561653038</v>
      </c>
      <c r="K18">
        <f t="shared" si="9"/>
        <v>276.05155561653038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/>
      <c r="D19" s="3"/>
      <c r="E19">
        <f t="shared" si="4"/>
        <v>552.1320511573233</v>
      </c>
      <c r="F19">
        <f t="shared" si="5"/>
        <v>382.85196771775804</v>
      </c>
      <c r="G19">
        <f t="shared" si="6"/>
        <v>498.39629444200875</v>
      </c>
      <c r="H19">
        <f t="shared" si="7"/>
        <v>373.60083018336803</v>
      </c>
      <c r="I19" t="str">
        <f t="shared" si="8"/>
        <v/>
      </c>
      <c r="J19">
        <f t="shared" si="10"/>
        <v>281.25113753439001</v>
      </c>
      <c r="K19">
        <f t="shared" si="9"/>
        <v>281.25113753439001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503.00086286778588</v>
      </c>
      <c r="F20">
        <f t="shared" si="5"/>
        <v>348.78408110705772</v>
      </c>
      <c r="G20">
        <f t="shared" si="6"/>
        <v>447.38850376517905</v>
      </c>
      <c r="H20">
        <f t="shared" si="7"/>
        <v>335.36508654884074</v>
      </c>
      <c r="I20" t="str">
        <f t="shared" si="8"/>
        <v/>
      </c>
      <c r="J20">
        <f t="shared" si="10"/>
        <v>285.41899455821704</v>
      </c>
      <c r="K20">
        <f t="shared" si="9"/>
        <v>285.41899455821704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/>
      <c r="D21" s="3"/>
      <c r="E21">
        <f t="shared" si="4"/>
        <v>458.24158824941151</v>
      </c>
      <c r="F21">
        <f t="shared" si="5"/>
        <v>317.74770796888356</v>
      </c>
      <c r="G21">
        <f t="shared" si="6"/>
        <v>401.60104626246368</v>
      </c>
      <c r="H21">
        <f t="shared" si="7"/>
        <v>301.04253574787253</v>
      </c>
      <c r="I21" t="str">
        <f t="shared" si="8"/>
        <v/>
      </c>
      <c r="J21">
        <f t="shared" si="10"/>
        <v>288.70517222101103</v>
      </c>
      <c r="K21">
        <f t="shared" si="9"/>
        <v>288.70517222101103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417.46519479935358</v>
      </c>
      <c r="F22">
        <f t="shared" si="5"/>
        <v>289.4730906267726</v>
      </c>
      <c r="G22">
        <f t="shared" si="6"/>
        <v>360.49965299009642</v>
      </c>
      <c r="H22">
        <f t="shared" si="7"/>
        <v>270.23268659873082</v>
      </c>
      <c r="I22" t="str">
        <f t="shared" si="8"/>
        <v/>
      </c>
      <c r="J22">
        <f t="shared" si="10"/>
        <v>291.24040402804172</v>
      </c>
      <c r="K22">
        <f t="shared" si="9"/>
        <v>291.24040402804172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37+162.83</f>
        <v>199.83</v>
      </c>
      <c r="D23" s="3">
        <v>288</v>
      </c>
      <c r="E23">
        <f t="shared" si="4"/>
        <v>580.14726787313498</v>
      </c>
      <c r="F23">
        <f t="shared" si="5"/>
        <v>402.27790182755268</v>
      </c>
      <c r="G23">
        <f t="shared" si="6"/>
        <v>523.43473413967513</v>
      </c>
      <c r="H23">
        <f t="shared" si="7"/>
        <v>392.36979368061327</v>
      </c>
      <c r="I23">
        <f t="shared" si="8"/>
        <v>293.13843992802833</v>
      </c>
      <c r="J23">
        <f t="shared" si="10"/>
        <v>281.90810814693941</v>
      </c>
      <c r="K23">
        <f t="shared" si="9"/>
        <v>293.13843992802833</v>
      </c>
      <c r="L23">
        <f t="shared" si="1"/>
        <v>5.1384399280283333</v>
      </c>
      <c r="M23">
        <f t="shared" si="2"/>
        <v>1.7841805305653935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528.52315984718371</v>
      </c>
      <c r="F24">
        <f t="shared" si="5"/>
        <v>366.48140840178354</v>
      </c>
      <c r="G24">
        <f t="shared" si="6"/>
        <v>469.86441339346987</v>
      </c>
      <c r="H24">
        <f t="shared" si="7"/>
        <v>352.21316224662837</v>
      </c>
      <c r="I24" t="str">
        <f t="shared" si="8"/>
        <v/>
      </c>
      <c r="J24">
        <f t="shared" si="10"/>
        <v>286.26824615515511</v>
      </c>
      <c r="K24">
        <f t="shared" si="9"/>
        <v>286.26824615515511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481.49279668061166</v>
      </c>
      <c r="F25">
        <f t="shared" si="5"/>
        <v>333.87024764221303</v>
      </c>
      <c r="G25">
        <f t="shared" si="6"/>
        <v>421.77668498911237</v>
      </c>
      <c r="H25">
        <f t="shared" si="7"/>
        <v>316.16631468004658</v>
      </c>
      <c r="I25" t="str">
        <f t="shared" si="8"/>
        <v/>
      </c>
      <c r="J25">
        <f t="shared" si="10"/>
        <v>289.70393296216645</v>
      </c>
      <c r="K25">
        <f t="shared" si="9"/>
        <v>289.70393296216645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161.68</v>
      </c>
      <c r="D26" s="3"/>
      <c r="E26">
        <f t="shared" si="4"/>
        <v>600.32740633570211</v>
      </c>
      <c r="F26">
        <f t="shared" si="5"/>
        <v>416.27094154154167</v>
      </c>
      <c r="G26">
        <f t="shared" si="6"/>
        <v>540.29043937250287</v>
      </c>
      <c r="H26">
        <f t="shared" si="7"/>
        <v>405.00493069615004</v>
      </c>
      <c r="I26" t="str">
        <f t="shared" si="8"/>
        <v/>
      </c>
      <c r="J26">
        <f t="shared" si="10"/>
        <v>283.26601084539163</v>
      </c>
      <c r="K26">
        <f t="shared" si="9"/>
        <v>283.26601084539163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546.90757900594463</v>
      </c>
      <c r="F27">
        <f t="shared" si="5"/>
        <v>379.22928463089619</v>
      </c>
      <c r="G27">
        <f t="shared" si="6"/>
        <v>484.99504102476971</v>
      </c>
      <c r="H27">
        <f t="shared" si="7"/>
        <v>363.55517081950057</v>
      </c>
      <c r="I27" t="str">
        <f t="shared" si="8"/>
        <v/>
      </c>
      <c r="J27">
        <f t="shared" si="10"/>
        <v>287.67411381139567</v>
      </c>
      <c r="K27">
        <f t="shared" si="9"/>
        <v>287.67411381139567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176.83</v>
      </c>
      <c r="D28" s="3"/>
      <c r="E28">
        <f t="shared" si="4"/>
        <v>675.07128769973724</v>
      </c>
      <c r="F28">
        <f t="shared" si="5"/>
        <v>468.0988366892729</v>
      </c>
      <c r="G28">
        <f t="shared" si="6"/>
        <v>612.18878608513683</v>
      </c>
      <c r="H28">
        <f t="shared" si="7"/>
        <v>458.90035953501183</v>
      </c>
      <c r="I28" t="str">
        <f t="shared" si="8"/>
        <v/>
      </c>
      <c r="J28">
        <f t="shared" si="10"/>
        <v>281.19847715426113</v>
      </c>
      <c r="K28">
        <f t="shared" si="9"/>
        <v>281.19847715426113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615.00041430031251</v>
      </c>
      <c r="F29">
        <f t="shared" si="5"/>
        <v>426.44530102640476</v>
      </c>
      <c r="G29">
        <f t="shared" si="6"/>
        <v>549.53503483625684</v>
      </c>
      <c r="H29">
        <f t="shared" si="7"/>
        <v>411.93473450585668</v>
      </c>
      <c r="I29" t="str">
        <f t="shared" si="8"/>
        <v/>
      </c>
      <c r="J29">
        <f t="shared" si="10"/>
        <v>286.51056652054808</v>
      </c>
      <c r="K29">
        <f t="shared" si="9"/>
        <v>286.51056652054808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/>
      <c r="D30" s="3"/>
      <c r="E30">
        <f t="shared" si="4"/>
        <v>560.27491685853738</v>
      </c>
      <c r="F30">
        <f t="shared" si="5"/>
        <v>388.49828393873565</v>
      </c>
      <c r="G30">
        <f t="shared" si="6"/>
        <v>493.29350908836903</v>
      </c>
      <c r="H30">
        <f t="shared" si="7"/>
        <v>369.77575189601504</v>
      </c>
      <c r="I30" t="str">
        <f t="shared" si="8"/>
        <v/>
      </c>
      <c r="J30">
        <f t="shared" si="10"/>
        <v>290.72253204272062</v>
      </c>
      <c r="K30">
        <f t="shared" si="9"/>
        <v>290.72253204272062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4">
        <v>43204</v>
      </c>
      <c r="C31" s="3">
        <f>41+168.42</f>
        <v>209.42</v>
      </c>
      <c r="D31" s="3">
        <v>291</v>
      </c>
      <c r="E31">
        <f t="shared" si="4"/>
        <v>719.839139827694</v>
      </c>
      <c r="F31">
        <f t="shared" si="5"/>
        <v>499.14115752857185</v>
      </c>
      <c r="G31">
        <f t="shared" si="6"/>
        <v>652.22795705995998</v>
      </c>
      <c r="H31">
        <f t="shared" si="7"/>
        <v>488.91396052455184</v>
      </c>
      <c r="I31">
        <f t="shared" si="8"/>
        <v>293.99648130365301</v>
      </c>
      <c r="J31">
        <f t="shared" si="10"/>
        <v>282.22719700402001</v>
      </c>
      <c r="K31">
        <f t="shared" si="9"/>
        <v>293.99648130365301</v>
      </c>
      <c r="L31">
        <f t="shared" si="1"/>
        <v>2.9964813036530131</v>
      </c>
      <c r="M31">
        <f t="shared" si="2"/>
        <v>1.0297186610491453</v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655.78462199464786</v>
      </c>
      <c r="F32">
        <f t="shared" si="5"/>
        <v>454.72533681649679</v>
      </c>
      <c r="G32">
        <f t="shared" si="6"/>
        <v>585.47644329813022</v>
      </c>
      <c r="H32">
        <f t="shared" si="7"/>
        <v>438.8766283141739</v>
      </c>
      <c r="I32" t="str">
        <f t="shared" si="8"/>
        <v/>
      </c>
      <c r="J32">
        <f t="shared" si="10"/>
        <v>287.84870850232289</v>
      </c>
      <c r="K32">
        <f t="shared" si="9"/>
        <v>287.84870850232289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150.47</v>
      </c>
      <c r="D33" s="3"/>
      <c r="E33">
        <f t="shared" si="4"/>
        <v>747.8999626825015</v>
      </c>
      <c r="F33">
        <f t="shared" si="5"/>
        <v>518.59871523279094</v>
      </c>
      <c r="G33">
        <f t="shared" si="6"/>
        <v>676.0265357887846</v>
      </c>
      <c r="H33">
        <f t="shared" si="7"/>
        <v>506.753516856381</v>
      </c>
      <c r="I33" t="str">
        <f t="shared" si="8"/>
        <v/>
      </c>
      <c r="J33">
        <f t="shared" si="10"/>
        <v>283.84519837640994</v>
      </c>
      <c r="K33">
        <f t="shared" si="9"/>
        <v>283.84519837640994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681.34846687407958</v>
      </c>
      <c r="F34">
        <f t="shared" si="5"/>
        <v>472.45147369626511</v>
      </c>
      <c r="G34">
        <f t="shared" si="6"/>
        <v>606.83938409035056</v>
      </c>
      <c r="H34">
        <f t="shared" si="7"/>
        <v>454.89041594489299</v>
      </c>
      <c r="I34" t="str">
        <f t="shared" si="8"/>
        <v/>
      </c>
      <c r="J34">
        <f t="shared" si="10"/>
        <v>289.56105775137212</v>
      </c>
      <c r="K34">
        <f t="shared" si="9"/>
        <v>289.56105775137212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151.97999999999999</v>
      </c>
      <c r="D35" s="3"/>
      <c r="E35">
        <f t="shared" si="4"/>
        <v>772.69902189509276</v>
      </c>
      <c r="F35">
        <f t="shared" si="5"/>
        <v>535.79454473986027</v>
      </c>
      <c r="G35">
        <f t="shared" si="6"/>
        <v>696.71311118398467</v>
      </c>
      <c r="H35">
        <f t="shared" si="7"/>
        <v>522.26029695784666</v>
      </c>
      <c r="I35" t="str">
        <f t="shared" si="8"/>
        <v/>
      </c>
      <c r="J35">
        <f t="shared" si="10"/>
        <v>285.53424778201361</v>
      </c>
      <c r="K35">
        <f t="shared" si="9"/>
        <v>285.53424778201361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703.94079448139041</v>
      </c>
      <c r="F36">
        <f t="shared" si="5"/>
        <v>488.1171411061772</v>
      </c>
      <c r="G36">
        <f t="shared" si="6"/>
        <v>625.40881592058861</v>
      </c>
      <c r="H36">
        <f t="shared" si="7"/>
        <v>468.81017262281432</v>
      </c>
      <c r="I36" t="str">
        <f t="shared" si="8"/>
        <v/>
      </c>
      <c r="J36">
        <f t="shared" si="10"/>
        <v>291.30696848336288</v>
      </c>
      <c r="K36">
        <f t="shared" si="9"/>
        <v>291.30696848336288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35+155.67</f>
        <v>190.67</v>
      </c>
      <c r="D37" s="3">
        <v>299</v>
      </c>
      <c r="E37">
        <f t="shared" si="4"/>
        <v>831.97098278080671</v>
      </c>
      <c r="F37">
        <f t="shared" si="5"/>
        <v>576.89410925168318</v>
      </c>
      <c r="G37">
        <f t="shared" si="6"/>
        <v>752.07207605179292</v>
      </c>
      <c r="H37">
        <f t="shared" si="7"/>
        <v>563.75770667647282</v>
      </c>
      <c r="I37">
        <f t="shared" si="8"/>
        <v>295.85194759197583</v>
      </c>
      <c r="J37">
        <f t="shared" si="10"/>
        <v>285.13640257521035</v>
      </c>
      <c r="K37">
        <f t="shared" si="9"/>
        <v>295.85194759197583</v>
      </c>
      <c r="L37">
        <f t="shared" si="1"/>
        <v>-3.1480524080241707</v>
      </c>
      <c r="M37">
        <f t="shared" si="2"/>
        <v>1.0528603371318297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757.93847023103581</v>
      </c>
      <c r="F38">
        <f t="shared" si="5"/>
        <v>525.55948188245395</v>
      </c>
      <c r="G38">
        <f t="shared" si="6"/>
        <v>675.10213173852878</v>
      </c>
      <c r="H38">
        <f t="shared" si="7"/>
        <v>506.06057807563201</v>
      </c>
      <c r="I38" t="str">
        <f t="shared" si="8"/>
        <v/>
      </c>
      <c r="J38">
        <f t="shared" si="10"/>
        <v>291.49890380682194</v>
      </c>
      <c r="K38">
        <f t="shared" si="9"/>
        <v>291.49890380682194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690.49370296068889</v>
      </c>
      <c r="F39">
        <f t="shared" si="5"/>
        <v>478.79284008436525</v>
      </c>
      <c r="G39">
        <f t="shared" si="6"/>
        <v>606.00958710042426</v>
      </c>
      <c r="H39">
        <f t="shared" si="7"/>
        <v>454.26839517993682</v>
      </c>
      <c r="I39" t="str">
        <f t="shared" si="8"/>
        <v/>
      </c>
      <c r="J39">
        <f t="shared" si="10"/>
        <v>296.52444490442844</v>
      </c>
      <c r="K39">
        <f t="shared" si="9"/>
        <v>296.52444490442844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162.77000000000001</v>
      </c>
      <c r="D40" s="3"/>
      <c r="E40">
        <f t="shared" si="4"/>
        <v>791.82047382412304</v>
      </c>
      <c r="F40">
        <f t="shared" si="5"/>
        <v>549.05348430206254</v>
      </c>
      <c r="G40">
        <f t="shared" si="6"/>
        <v>706.75823880453083</v>
      </c>
      <c r="H40">
        <f t="shared" si="7"/>
        <v>529.79018443932466</v>
      </c>
      <c r="I40" t="str">
        <f t="shared" si="8"/>
        <v/>
      </c>
      <c r="J40">
        <f t="shared" si="10"/>
        <v>291.26329986273788</v>
      </c>
      <c r="K40">
        <f t="shared" si="9"/>
        <v>291.26329986273788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721.36073378653782</v>
      </c>
      <c r="F41">
        <f t="shared" si="5"/>
        <v>500.19624071019433</v>
      </c>
      <c r="G41">
        <f t="shared" si="6"/>
        <v>634.42588660591116</v>
      </c>
      <c r="H41">
        <f t="shared" si="7"/>
        <v>475.56942250373532</v>
      </c>
      <c r="I41" t="str">
        <f t="shared" si="8"/>
        <v/>
      </c>
      <c r="J41">
        <f t="shared" si="10"/>
        <v>296.62681820645906</v>
      </c>
      <c r="K41">
        <f t="shared" si="9"/>
        <v>296.62681820645906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153.80000000000001</v>
      </c>
      <c r="D42" s="3"/>
      <c r="E42">
        <f t="shared" si="4"/>
        <v>810.97081769299325</v>
      </c>
      <c r="F42">
        <f t="shared" si="5"/>
        <v>562.33245772391081</v>
      </c>
      <c r="G42">
        <f t="shared" si="6"/>
        <v>723.29630509650906</v>
      </c>
      <c r="H42">
        <f t="shared" si="7"/>
        <v>542.18721741331194</v>
      </c>
      <c r="I42" t="str">
        <f t="shared" si="8"/>
        <v/>
      </c>
      <c r="J42">
        <f t="shared" si="10"/>
        <v>292.14524031059887</v>
      </c>
      <c r="K42">
        <f t="shared" si="9"/>
        <v>292.14524031059887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738.8069940970297</v>
      </c>
      <c r="F43">
        <f t="shared" si="5"/>
        <v>512.29359147109926</v>
      </c>
      <c r="G43">
        <f t="shared" si="6"/>
        <v>649.27138368534099</v>
      </c>
      <c r="H43">
        <f t="shared" si="7"/>
        <v>486.69769551701933</v>
      </c>
      <c r="I43" t="str">
        <f t="shared" si="8"/>
        <v/>
      </c>
      <c r="J43">
        <f t="shared" si="10"/>
        <v>297.59589595407994</v>
      </c>
      <c r="K43">
        <f t="shared" si="9"/>
        <v>297.59589595407994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35+158.55</f>
        <v>193.55</v>
      </c>
      <c r="D44" s="3">
        <v>300</v>
      </c>
      <c r="E44">
        <f t="shared" si="4"/>
        <v>866.61463144932031</v>
      </c>
      <c r="F44">
        <f t="shared" si="5"/>
        <v>600.91624133740754</v>
      </c>
      <c r="G44">
        <f t="shared" si="6"/>
        <v>776.37245699627852</v>
      </c>
      <c r="H44">
        <f t="shared" si="7"/>
        <v>581.97341693731278</v>
      </c>
      <c r="I44">
        <f t="shared" si="8"/>
        <v>301.82022377070876</v>
      </c>
      <c r="J44">
        <f t="shared" si="10"/>
        <v>290.94282440009476</v>
      </c>
      <c r="K44">
        <f t="shared" si="9"/>
        <v>301.82022377070876</v>
      </c>
      <c r="L44">
        <f t="shared" si="1"/>
        <v>1.8202237707087647</v>
      </c>
      <c r="M44">
        <f t="shared" si="2"/>
        <v>0.60674125690292158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789.49937153467249</v>
      </c>
      <c r="F45">
        <f t="shared" si="5"/>
        <v>547.44401682607077</v>
      </c>
      <c r="G45">
        <f t="shared" si="6"/>
        <v>696.91551838067653</v>
      </c>
      <c r="H45">
        <f t="shared" si="7"/>
        <v>522.41202259778913</v>
      </c>
      <c r="I45" t="str">
        <f t="shared" si="8"/>
        <v/>
      </c>
      <c r="J45">
        <f t="shared" si="10"/>
        <v>297.03199422828163</v>
      </c>
      <c r="K45">
        <f t="shared" si="9"/>
        <v>297.03199422828163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719.24617359762863</v>
      </c>
      <c r="F46">
        <f t="shared" si="5"/>
        <v>498.72999087469827</v>
      </c>
      <c r="G46">
        <f t="shared" si="6"/>
        <v>625.59050798750229</v>
      </c>
      <c r="H46">
        <f t="shared" si="7"/>
        <v>468.9463700781198</v>
      </c>
      <c r="I46" t="str">
        <f t="shared" si="8"/>
        <v/>
      </c>
      <c r="J46">
        <f t="shared" si="10"/>
        <v>301.78362079657848</v>
      </c>
      <c r="K46">
        <f t="shared" si="9"/>
        <v>301.78362079657848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151.06</v>
      </c>
      <c r="D47" s="3"/>
      <c r="E47">
        <f t="shared" si="4"/>
        <v>806.30442056140532</v>
      </c>
      <c r="F47">
        <f t="shared" si="5"/>
        <v>559.09674749800354</v>
      </c>
      <c r="G47">
        <f t="shared" si="6"/>
        <v>712.62517305485858</v>
      </c>
      <c r="H47">
        <f t="shared" si="7"/>
        <v>534.18807329001868</v>
      </c>
      <c r="I47" t="str">
        <f t="shared" si="8"/>
        <v/>
      </c>
      <c r="J47">
        <f t="shared" si="10"/>
        <v>296.90867420798486</v>
      </c>
      <c r="K47">
        <f t="shared" si="9"/>
        <v>296.90867420798486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734.55583392845676</v>
      </c>
      <c r="F48">
        <f t="shared" si="5"/>
        <v>509.34580926535705</v>
      </c>
      <c r="G48">
        <f t="shared" si="6"/>
        <v>639.69237627530458</v>
      </c>
      <c r="H48">
        <f t="shared" si="7"/>
        <v>479.51721452101015</v>
      </c>
      <c r="I48" t="str">
        <f t="shared" si="8"/>
        <v/>
      </c>
      <c r="J48">
        <f t="shared" si="10"/>
        <v>301.8285947443469</v>
      </c>
      <c r="K48">
        <f t="shared" si="9"/>
        <v>301.8285947443469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/>
      <c r="D49" s="3"/>
      <c r="E49">
        <f t="shared" si="4"/>
        <v>669.19175859490235</v>
      </c>
      <c r="F49">
        <f t="shared" si="5"/>
        <v>464.02193283570818</v>
      </c>
      <c r="G49">
        <f t="shared" si="6"/>
        <v>574.22380198916267</v>
      </c>
      <c r="H49">
        <f t="shared" si="7"/>
        <v>430.4415813813057</v>
      </c>
      <c r="I49" t="str">
        <f t="shared" si="8"/>
        <v/>
      </c>
      <c r="J49">
        <f t="shared" si="10"/>
        <v>305.58035145440249</v>
      </c>
      <c r="K49">
        <f t="shared" si="9"/>
        <v>305.58035145440249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>
        <v>143.57</v>
      </c>
      <c r="D50" s="3"/>
      <c r="E50">
        <f t="shared" si="4"/>
        <v>753.21407208690675</v>
      </c>
      <c r="F50">
        <f t="shared" si="5"/>
        <v>522.28355337591177</v>
      </c>
      <c r="G50">
        <f t="shared" si="6"/>
        <v>659.02553300291606</v>
      </c>
      <c r="H50">
        <f t="shared" si="7"/>
        <v>494.00946392986128</v>
      </c>
      <c r="I50" t="str">
        <f t="shared" si="8"/>
        <v/>
      </c>
      <c r="J50">
        <f t="shared" si="10"/>
        <v>300.27408944605048</v>
      </c>
      <c r="K50">
        <f t="shared" si="9"/>
        <v>300.27408944605048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37+157.55</f>
        <v>194.55</v>
      </c>
      <c r="D51" s="3">
        <v>301</v>
      </c>
      <c r="E51">
        <f t="shared" si="4"/>
        <v>880.73970297002211</v>
      </c>
      <c r="F51">
        <f t="shared" si="5"/>
        <v>610.71065811600147</v>
      </c>
      <c r="G51">
        <f t="shared" si="6"/>
        <v>786.12832921554877</v>
      </c>
      <c r="H51">
        <f t="shared" si="7"/>
        <v>589.28647684752514</v>
      </c>
      <c r="I51">
        <f t="shared" si="8"/>
        <v>304.35778006750991</v>
      </c>
      <c r="J51">
        <f t="shared" si="10"/>
        <v>293.42418126847633</v>
      </c>
      <c r="K51">
        <f t="shared" si="9"/>
        <v>304.35778006750991</v>
      </c>
      <c r="L51">
        <f t="shared" si="1"/>
        <v>3.357780067509907</v>
      </c>
      <c r="M51">
        <f t="shared" si="2"/>
        <v>1.1155415506677431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802.36753078768004</v>
      </c>
      <c r="F52">
        <f t="shared" si="5"/>
        <v>556.36688243510901</v>
      </c>
      <c r="G52">
        <f t="shared" si="6"/>
        <v>705.6729371732664</v>
      </c>
      <c r="H52">
        <f t="shared" si="7"/>
        <v>528.97663587373256</v>
      </c>
      <c r="I52" t="str">
        <f t="shared" si="8"/>
        <v/>
      </c>
      <c r="J52">
        <f t="shared" si="10"/>
        <v>299.39024656137644</v>
      </c>
      <c r="K52">
        <f t="shared" si="9"/>
        <v>299.39024656137644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730.96926627847461</v>
      </c>
      <c r="F53">
        <f t="shared" si="5"/>
        <v>506.85885984941513</v>
      </c>
      <c r="G53">
        <f t="shared" si="6"/>
        <v>633.45165891128329</v>
      </c>
      <c r="H53">
        <f t="shared" si="7"/>
        <v>474.83913562247329</v>
      </c>
      <c r="I53" t="str">
        <f t="shared" si="8"/>
        <v/>
      </c>
      <c r="J53">
        <f t="shared" si="10"/>
        <v>304.01972422694183</v>
      </c>
      <c r="K53">
        <f t="shared" si="9"/>
        <v>304.01972422694183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155.05000000000001</v>
      </c>
      <c r="D54" s="3"/>
      <c r="E54">
        <f t="shared" si="4"/>
        <v>820.97433983358746</v>
      </c>
      <c r="F54">
        <f t="shared" si="5"/>
        <v>569.26896526337873</v>
      </c>
      <c r="G54">
        <f t="shared" si="6"/>
        <v>723.67178360530465</v>
      </c>
      <c r="H54">
        <f t="shared" si="7"/>
        <v>542.46867833941917</v>
      </c>
      <c r="I54" t="str">
        <f t="shared" si="8"/>
        <v/>
      </c>
      <c r="J54">
        <f t="shared" si="10"/>
        <v>298.80028692395956</v>
      </c>
      <c r="K54">
        <f t="shared" si="9"/>
        <v>298.80028692395956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747.92035793433786</v>
      </c>
      <c r="F55">
        <f t="shared" si="5"/>
        <v>518.61285743352232</v>
      </c>
      <c r="G55">
        <f t="shared" si="6"/>
        <v>649.60843428166231</v>
      </c>
      <c r="H55">
        <f t="shared" si="7"/>
        <v>486.95035065110375</v>
      </c>
      <c r="I55" t="str">
        <f t="shared" si="8"/>
        <v/>
      </c>
      <c r="J55">
        <f t="shared" si="10"/>
        <v>303.66250678241857</v>
      </c>
      <c r="K55">
        <f t="shared" si="9"/>
        <v>303.66250678241857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134.38</v>
      </c>
      <c r="D56" s="3"/>
      <c r="E56">
        <f t="shared" si="4"/>
        <v>815.74704726485857</v>
      </c>
      <c r="F56">
        <f t="shared" si="5"/>
        <v>565.64432648071909</v>
      </c>
      <c r="G56">
        <f t="shared" si="6"/>
        <v>717.50501254025608</v>
      </c>
      <c r="H56">
        <f t="shared" si="7"/>
        <v>537.84603002693052</v>
      </c>
      <c r="I56" t="str">
        <f t="shared" si="8"/>
        <v/>
      </c>
      <c r="J56">
        <f t="shared" si="10"/>
        <v>299.79829645378857</v>
      </c>
      <c r="K56">
        <f t="shared" si="9"/>
        <v>299.79829645378857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743.15821332233486</v>
      </c>
      <c r="F57">
        <f t="shared" si="5"/>
        <v>515.31075527980693</v>
      </c>
      <c r="G57">
        <f t="shared" si="6"/>
        <v>644.07279424857711</v>
      </c>
      <c r="H57">
        <f t="shared" si="7"/>
        <v>482.80080191845855</v>
      </c>
      <c r="I57" t="str">
        <f t="shared" si="8"/>
        <v/>
      </c>
      <c r="J57">
        <f t="shared" si="10"/>
        <v>304.50995336134838</v>
      </c>
      <c r="K57">
        <f t="shared" si="9"/>
        <v>304.50995336134838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v>39</v>
      </c>
      <c r="D58" s="3">
        <v>312</v>
      </c>
      <c r="E58">
        <f t="shared" si="4"/>
        <v>716.02865965646345</v>
      </c>
      <c r="F58">
        <f t="shared" si="5"/>
        <v>496.49894570904928</v>
      </c>
      <c r="G58">
        <f t="shared" si="6"/>
        <v>617.1559111657017</v>
      </c>
      <c r="H58">
        <f t="shared" si="7"/>
        <v>462.62374607383288</v>
      </c>
      <c r="I58">
        <f t="shared" si="8"/>
        <v>308.06697734358079</v>
      </c>
      <c r="J58">
        <f t="shared" si="10"/>
        <v>305.8751996352164</v>
      </c>
      <c r="K58">
        <f t="shared" si="9"/>
        <v>308.06697734358079</v>
      </c>
      <c r="L58">
        <f t="shared" si="1"/>
        <v>-3.9330226564192117</v>
      </c>
      <c r="M58">
        <f t="shared" si="2"/>
        <v>1.2605841847497472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652.31321545331048</v>
      </c>
      <c r="F59">
        <f t="shared" si="5"/>
        <v>452.31824086487882</v>
      </c>
      <c r="G59">
        <f t="shared" si="6"/>
        <v>553.99380526169989</v>
      </c>
      <c r="H59">
        <f t="shared" si="7"/>
        <v>415.2770553680283</v>
      </c>
      <c r="I59" t="str">
        <f t="shared" si="8"/>
        <v/>
      </c>
      <c r="J59">
        <f t="shared" si="10"/>
        <v>309.04118549685052</v>
      </c>
      <c r="K59">
        <f t="shared" si="9"/>
        <v>309.04118549685052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594.26745747745588</v>
      </c>
      <c r="F60">
        <f t="shared" si="5"/>
        <v>412.06893345346663</v>
      </c>
      <c r="G60">
        <f t="shared" si="6"/>
        <v>497.29595182624035</v>
      </c>
      <c r="H60">
        <f t="shared" si="7"/>
        <v>372.77600680622504</v>
      </c>
      <c r="I60" t="str">
        <f t="shared" si="8"/>
        <v/>
      </c>
      <c r="J60">
        <f t="shared" si="10"/>
        <v>311.29292664724153</v>
      </c>
      <c r="K60">
        <f t="shared" si="9"/>
        <v>311.29292664724153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541.38687159864367</v>
      </c>
      <c r="F61">
        <f t="shared" si="5"/>
        <v>375.40119008422238</v>
      </c>
      <c r="G61">
        <f t="shared" si="6"/>
        <v>446.40077443816062</v>
      </c>
      <c r="H61">
        <f t="shared" si="7"/>
        <v>334.62467876353872</v>
      </c>
      <c r="I61" t="str">
        <f t="shared" si="8"/>
        <v/>
      </c>
      <c r="J61">
        <f t="shared" si="10"/>
        <v>312.77651132068371</v>
      </c>
      <c r="K61">
        <f t="shared" si="9"/>
        <v>312.77651132068371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493.21183761856139</v>
      </c>
      <c r="F62">
        <f t="shared" si="5"/>
        <v>341.99630711196221</v>
      </c>
      <c r="G62">
        <f t="shared" si="6"/>
        <v>400.71440494777551</v>
      </c>
      <c r="H62">
        <f t="shared" si="7"/>
        <v>300.37790413857613</v>
      </c>
      <c r="I62" t="str">
        <f t="shared" si="8"/>
        <v/>
      </c>
      <c r="J62">
        <f t="shared" si="10"/>
        <v>313.61840297338608</v>
      </c>
      <c r="K62">
        <f t="shared" si="9"/>
        <v>313.61840297338608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449.32363440725811</v>
      </c>
      <c r="F63">
        <f t="shared" si="5"/>
        <v>311.56394057242841</v>
      </c>
      <c r="G63">
        <f t="shared" si="6"/>
        <v>359.70375395236613</v>
      </c>
      <c r="H63">
        <f t="shared" si="7"/>
        <v>269.63607594059766</v>
      </c>
      <c r="I63" t="str">
        <f t="shared" si="8"/>
        <v/>
      </c>
      <c r="J63">
        <f t="shared" si="10"/>
        <v>313.9278646318308</v>
      </c>
      <c r="K63">
        <f t="shared" si="9"/>
        <v>313.9278646318308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409.34080052045658</v>
      </c>
      <c r="F64">
        <f t="shared" si="5"/>
        <v>283.83958261058183</v>
      </c>
      <c r="G64">
        <f t="shared" si="6"/>
        <v>322.89029046581726</v>
      </c>
      <c r="H64">
        <f t="shared" si="7"/>
        <v>242.04048449283647</v>
      </c>
      <c r="I64" t="str">
        <f t="shared" si="8"/>
        <v/>
      </c>
      <c r="J64">
        <f t="shared" si="10"/>
        <v>313.79909811774536</v>
      </c>
      <c r="K64">
        <f t="shared" si="9"/>
        <v>313.79909811774536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42</v>
      </c>
      <c r="D65" s="3">
        <v>306</v>
      </c>
      <c r="E65">
        <f t="shared" si="4"/>
        <v>414.91581866547273</v>
      </c>
      <c r="F65">
        <f t="shared" si="5"/>
        <v>287.70533657724201</v>
      </c>
      <c r="G65">
        <f t="shared" si="6"/>
        <v>331.84445820075109</v>
      </c>
      <c r="H65">
        <f t="shared" si="7"/>
        <v>248.75258194756915</v>
      </c>
      <c r="I65">
        <f t="shared" si="8"/>
        <v>313.31313062329616</v>
      </c>
      <c r="J65">
        <f t="shared" si="10"/>
        <v>310.95275462967277</v>
      </c>
      <c r="K65">
        <f t="shared" si="9"/>
        <v>313.31313062329616</v>
      </c>
      <c r="L65">
        <f t="shared" si="1"/>
        <v>7.3131306232961606</v>
      </c>
      <c r="M65">
        <f t="shared" si="2"/>
        <v>2.3899119683974379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377.99474667113498</v>
      </c>
      <c r="F66">
        <f t="shared" si="5"/>
        <v>262.10402429397169</v>
      </c>
      <c r="G66">
        <f t="shared" si="6"/>
        <v>297.88222202457627</v>
      </c>
      <c r="H66">
        <f t="shared" si="7"/>
        <v>223.29428747026361</v>
      </c>
      <c r="I66" t="str">
        <f t="shared" si="8"/>
        <v/>
      </c>
      <c r="J66">
        <f t="shared" si="10"/>
        <v>310.80973682370802</v>
      </c>
      <c r="K66">
        <f t="shared" si="9"/>
        <v>310.80973682370802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344.35907739196853</v>
      </c>
      <c r="F67">
        <f t="shared" si="5"/>
        <v>238.78083169531681</v>
      </c>
      <c r="G67">
        <f t="shared" si="6"/>
        <v>267.39581151787365</v>
      </c>
      <c r="H67">
        <f t="shared" si="7"/>
        <v>200.44149261277636</v>
      </c>
      <c r="I67" t="str">
        <f t="shared" si="8"/>
        <v/>
      </c>
      <c r="J67">
        <f t="shared" si="10"/>
        <v>310.33933908254045</v>
      </c>
      <c r="K67">
        <f t="shared" si="9"/>
        <v>310.33933908254045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313.71646094705687</v>
      </c>
      <c r="F68">
        <f t="shared" ref="F68:F131" si="15">E68*$O$3</f>
        <v>217.53304146585197</v>
      </c>
      <c r="G68">
        <f t="shared" ref="G68:G120" si="16">(G67*EXP(-1/$O$6)+C68)</f>
        <v>240.0294973340275</v>
      </c>
      <c r="H68">
        <f t="shared" ref="H68:H131" si="17">G68*$O$4</f>
        <v>179.9275405385732</v>
      </c>
      <c r="I68" t="str">
        <f t="shared" ref="I68:I120" si="18">IF(ISBLANK(D68),"",($O$2+((E67*EXP(-1/$O$5))*$O$3)-((G67*EXP(-1/$O$6))*$O$4)))</f>
        <v/>
      </c>
      <c r="J68">
        <f t="shared" si="10"/>
        <v>309.60550092727874</v>
      </c>
      <c r="K68">
        <f t="shared" ref="K68:K120" si="19">IF(I68="",J68,I68)</f>
        <v>309.60550092727874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285.80056206017025</v>
      </c>
      <c r="F69">
        <f t="shared" si="15"/>
        <v>198.17597498682375</v>
      </c>
      <c r="G69">
        <f t="shared" si="16"/>
        <v>215.46395683379947</v>
      </c>
      <c r="H69">
        <f t="shared" si="17"/>
        <v>161.51306509576628</v>
      </c>
      <c r="I69" t="str">
        <f t="shared" si="18"/>
        <v/>
      </c>
      <c r="J69">
        <f t="shared" si="10"/>
        <v>308.66290989105744</v>
      </c>
      <c r="K69">
        <f t="shared" si="19"/>
        <v>308.66290989105744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260.36874516346768</v>
      </c>
      <c r="F70">
        <f t="shared" si="15"/>
        <v>180.54138717194979</v>
      </c>
      <c r="G70">
        <f t="shared" si="16"/>
        <v>193.41254808308955</v>
      </c>
      <c r="H70">
        <f t="shared" si="17"/>
        <v>144.98319778364765</v>
      </c>
      <c r="I70" t="str">
        <f t="shared" si="18"/>
        <v/>
      </c>
      <c r="J70">
        <f t="shared" si="10"/>
        <v>307.55818938830214</v>
      </c>
      <c r="K70">
        <f t="shared" si="19"/>
        <v>307.55818938830214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237.19996549106295</v>
      </c>
      <c r="F71">
        <f t="shared" si="15"/>
        <v>164.47600413793373</v>
      </c>
      <c r="G71">
        <f t="shared" si="16"/>
        <v>173.61796518407402</v>
      </c>
      <c r="H71">
        <f t="shared" si="17"/>
        <v>130.1450605689935</v>
      </c>
      <c r="I71" t="str">
        <f t="shared" si="18"/>
        <v/>
      </c>
      <c r="J71">
        <f t="shared" si="10"/>
        <v>306.33094356894026</v>
      </c>
      <c r="K71">
        <f t="shared" si="19"/>
        <v>306.33094356894026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35</v>
      </c>
      <c r="D72" s="3">
        <v>309</v>
      </c>
      <c r="E72">
        <f t="shared" si="14"/>
        <v>251.09284783255094</v>
      </c>
      <c r="F72">
        <f t="shared" si="15"/>
        <v>174.10941942429685</v>
      </c>
      <c r="G72">
        <f t="shared" si="16"/>
        <v>190.84923591259908</v>
      </c>
      <c r="H72">
        <f t="shared" si="17"/>
        <v>143.06172371653699</v>
      </c>
      <c r="I72">
        <f t="shared" si="18"/>
        <v>305.01467570244591</v>
      </c>
      <c r="J72">
        <f t="shared" si="10"/>
        <v>303.04769570775989</v>
      </c>
      <c r="K72">
        <f t="shared" si="19"/>
        <v>305.01467570244591</v>
      </c>
      <c r="L72">
        <f t="shared" si="11"/>
        <v>-3.9853242975540866</v>
      </c>
      <c r="M72">
        <f t="shared" si="12"/>
        <v>1.2897489636097368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228.74947914174822</v>
      </c>
      <c r="F73">
        <f t="shared" si="15"/>
        <v>158.61638175190177</v>
      </c>
      <c r="G73">
        <f t="shared" si="16"/>
        <v>171.31699222454847</v>
      </c>
      <c r="H73">
        <f t="shared" si="17"/>
        <v>128.42023753660987</v>
      </c>
      <c r="I73" t="str">
        <f t="shared" si="18"/>
        <v/>
      </c>
      <c r="J73">
        <f t="shared" ref="J73:J120" si="20">$O$2+F73-H73</f>
        <v>302.19614421529189</v>
      </c>
      <c r="K73">
        <f t="shared" si="19"/>
        <v>302.19614421529189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208.39432369063948</v>
      </c>
      <c r="F74">
        <f t="shared" si="15"/>
        <v>144.50198411582375</v>
      </c>
      <c r="G74">
        <f t="shared" si="16"/>
        <v>153.78375336177317</v>
      </c>
      <c r="H74">
        <f t="shared" si="17"/>
        <v>115.27721727746079</v>
      </c>
      <c r="I74" t="str">
        <f t="shared" si="18"/>
        <v/>
      </c>
      <c r="J74">
        <f t="shared" si="20"/>
        <v>301.22476683836294</v>
      </c>
      <c r="K74">
        <f t="shared" si="19"/>
        <v>301.22476683836294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189.85046134058322</v>
      </c>
      <c r="F75">
        <f t="shared" si="15"/>
        <v>131.64354893727378</v>
      </c>
      <c r="G75">
        <f t="shared" si="16"/>
        <v>138.04493349402784</v>
      </c>
      <c r="H75">
        <f t="shared" si="17"/>
        <v>103.47930418246223</v>
      </c>
      <c r="I75" t="str">
        <f t="shared" si="18"/>
        <v/>
      </c>
      <c r="J75">
        <f t="shared" si="20"/>
        <v>300.16424475481153</v>
      </c>
      <c r="K75">
        <f t="shared" si="19"/>
        <v>300.16424475481153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172.95671510102292</v>
      </c>
      <c r="F76">
        <f t="shared" si="15"/>
        <v>119.92931503909129</v>
      </c>
      <c r="G76">
        <f t="shared" si="16"/>
        <v>123.91688489056946</v>
      </c>
      <c r="H76">
        <f t="shared" si="17"/>
        <v>92.888834819056513</v>
      </c>
      <c r="I76" t="str">
        <f t="shared" si="18"/>
        <v/>
      </c>
      <c r="J76">
        <f t="shared" si="20"/>
        <v>299.04048022003479</v>
      </c>
      <c r="K76">
        <f t="shared" si="19"/>
        <v>299.04048022003479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157.56625023350347</v>
      </c>
      <c r="F77">
        <f t="shared" si="15"/>
        <v>109.25746625532649</v>
      </c>
      <c r="G77">
        <f t="shared" si="16"/>
        <v>111.23475503464931</v>
      </c>
      <c r="H77">
        <f t="shared" si="17"/>
        <v>83.382234759018658</v>
      </c>
      <c r="I77" t="str">
        <f t="shared" si="18"/>
        <v/>
      </c>
      <c r="J77">
        <f t="shared" si="20"/>
        <v>297.87523149630783</v>
      </c>
      <c r="K77">
        <f t="shared" si="19"/>
        <v>297.87523149630783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143.54529801370052</v>
      </c>
      <c r="F78">
        <f t="shared" si="15"/>
        <v>99.535246479502078</v>
      </c>
      <c r="G78">
        <f t="shared" si="16"/>
        <v>99.850563049136852</v>
      </c>
      <c r="H78">
        <f t="shared" si="17"/>
        <v>74.848576655649325</v>
      </c>
      <c r="I78" t="str">
        <f t="shared" si="18"/>
        <v/>
      </c>
      <c r="J78">
        <f t="shared" si="20"/>
        <v>296.68666982385275</v>
      </c>
      <c r="K78">
        <f t="shared" si="19"/>
        <v>296.68666982385275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/>
      <c r="D79" s="3"/>
      <c r="E79">
        <f t="shared" si="14"/>
        <v>130.77199305883323</v>
      </c>
      <c r="F79">
        <f t="shared" si="15"/>
        <v>90.678153459853235</v>
      </c>
      <c r="G79">
        <f t="shared" si="16"/>
        <v>89.631472988132032</v>
      </c>
      <c r="H79">
        <f t="shared" si="17"/>
        <v>67.188285892885162</v>
      </c>
      <c r="I79" t="str">
        <f t="shared" si="18"/>
        <v/>
      </c>
      <c r="J79">
        <f t="shared" si="20"/>
        <v>295.48986756696803</v>
      </c>
      <c r="K79">
        <f t="shared" si="19"/>
        <v>295.48986756696803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119.13531411490267</v>
      </c>
      <c r="F80">
        <f t="shared" si="15"/>
        <v>82.609204334285835</v>
      </c>
      <c r="G80">
        <f t="shared" si="16"/>
        <v>80.458243846544732</v>
      </c>
      <c r="H80">
        <f t="shared" si="17"/>
        <v>60.31197870324965</v>
      </c>
      <c r="I80" t="str">
        <f t="shared" si="18"/>
        <v/>
      </c>
      <c r="J80">
        <f t="shared" si="20"/>
        <v>294.29722563103621</v>
      </c>
      <c r="K80">
        <f t="shared" si="19"/>
        <v>294.29722563103621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108.53411909743636</v>
      </c>
      <c r="F81">
        <f t="shared" si="15"/>
        <v>75.258266521331024</v>
      </c>
      <c r="G81">
        <f t="shared" si="16"/>
        <v>72.223838201646018</v>
      </c>
      <c r="H81">
        <f t="shared" si="17"/>
        <v>54.139419197274584</v>
      </c>
      <c r="I81" t="str">
        <f t="shared" si="18"/>
        <v/>
      </c>
      <c r="J81">
        <f t="shared" si="20"/>
        <v>293.11884732405645</v>
      </c>
      <c r="K81">
        <f t="shared" si="19"/>
        <v>293.11884732405645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>
        <v>38</v>
      </c>
      <c r="D82" s="3">
        <v>299</v>
      </c>
      <c r="E82">
        <f t="shared" si="14"/>
        <v>136.87626599863876</v>
      </c>
      <c r="F82">
        <f t="shared" si="15"/>
        <v>94.910896155359055</v>
      </c>
      <c r="G82">
        <f t="shared" si="16"/>
        <v>102.83217325158603</v>
      </c>
      <c r="H82">
        <f t="shared" si="17"/>
        <v>77.083609418413616</v>
      </c>
      <c r="I82">
        <f t="shared" si="18"/>
        <v>291.96286501689031</v>
      </c>
      <c r="J82">
        <f t="shared" si="20"/>
        <v>289.82728673694544</v>
      </c>
      <c r="K82">
        <f t="shared" si="19"/>
        <v>291.96286501689031</v>
      </c>
      <c r="L82">
        <f t="shared" si="11"/>
        <v>-7.037134983109695</v>
      </c>
      <c r="M82">
        <f t="shared" si="12"/>
        <v>2.3535568505383595</v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124.69640144802648</v>
      </c>
      <c r="F83">
        <f t="shared" si="15"/>
        <v>86.465298585061532</v>
      </c>
      <c r="G83">
        <f t="shared" si="16"/>
        <v>92.307933752709289</v>
      </c>
      <c r="H83">
        <f t="shared" si="17"/>
        <v>69.194576819904924</v>
      </c>
      <c r="I83" t="str">
        <f t="shared" si="18"/>
        <v/>
      </c>
      <c r="J83">
        <f t="shared" si="20"/>
        <v>289.27072176515662</v>
      </c>
      <c r="K83">
        <f t="shared" si="19"/>
        <v>289.27072176515662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113.60035591738028</v>
      </c>
      <c r="F84">
        <f t="shared" si="15"/>
        <v>78.771228196665845</v>
      </c>
      <c r="G84">
        <f t="shared" si="16"/>
        <v>82.860785338533603</v>
      </c>
      <c r="H84">
        <f t="shared" si="17"/>
        <v>62.11293811239203</v>
      </c>
      <c r="I84" t="str">
        <f t="shared" si="18"/>
        <v/>
      </c>
      <c r="J84">
        <f t="shared" si="20"/>
        <v>288.6582900842738</v>
      </c>
      <c r="K84">
        <f t="shared" si="19"/>
        <v>288.6582900842738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103.49168632532114</v>
      </c>
      <c r="F85">
        <f t="shared" si="15"/>
        <v>71.761810728115805</v>
      </c>
      <c r="G85">
        <f t="shared" si="16"/>
        <v>74.380494371287199</v>
      </c>
      <c r="H85">
        <f t="shared" si="17"/>
        <v>55.756061504577652</v>
      </c>
      <c r="I85" t="str">
        <f t="shared" si="18"/>
        <v/>
      </c>
      <c r="J85">
        <f t="shared" si="20"/>
        <v>288.00574922353815</v>
      </c>
      <c r="K85">
        <f t="shared" si="19"/>
        <v>288.00574922353815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94.282531528759108</v>
      </c>
      <c r="F86">
        <f t="shared" si="15"/>
        <v>65.376122689374171</v>
      </c>
      <c r="G86">
        <f t="shared" si="16"/>
        <v>66.768108946998737</v>
      </c>
      <c r="H86">
        <f t="shared" si="17"/>
        <v>50.049772060002226</v>
      </c>
      <c r="I86" t="str">
        <f t="shared" si="18"/>
        <v/>
      </c>
      <c r="J86">
        <f t="shared" si="20"/>
        <v>287.32635062937192</v>
      </c>
      <c r="K86">
        <f t="shared" si="19"/>
        <v>287.32635062937192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85.892848663502264</v>
      </c>
      <c r="F87">
        <f t="shared" si="15"/>
        <v>59.558661836016974</v>
      </c>
      <c r="G87">
        <f t="shared" si="16"/>
        <v>59.934804279536877</v>
      </c>
      <c r="H87">
        <f t="shared" si="17"/>
        <v>44.927486190044412</v>
      </c>
      <c r="I87" t="str">
        <f t="shared" si="18"/>
        <v/>
      </c>
      <c r="J87">
        <f t="shared" si="20"/>
        <v>286.63117564597258</v>
      </c>
      <c r="K87">
        <f t="shared" si="19"/>
        <v>286.63117564597258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78.249717438706128</v>
      </c>
      <c r="F88">
        <f t="shared" si="15"/>
        <v>54.258864762464263</v>
      </c>
      <c r="G88">
        <f t="shared" si="16"/>
        <v>53.800846252481179</v>
      </c>
      <c r="H88">
        <f t="shared" si="17"/>
        <v>40.329434726231632</v>
      </c>
      <c r="I88" t="str">
        <f t="shared" si="18"/>
        <v/>
      </c>
      <c r="J88">
        <f t="shared" si="20"/>
        <v>285.92943003623265</v>
      </c>
      <c r="K88">
        <f t="shared" si="19"/>
        <v>285.92943003623265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71.286706338325857</v>
      </c>
      <c r="F89">
        <f t="shared" si="15"/>
        <v>49.430667421930615</v>
      </c>
      <c r="G89">
        <f t="shared" si="16"/>
        <v>48.294661045074569</v>
      </c>
      <c r="H89">
        <f t="shared" si="17"/>
        <v>36.201965506313812</v>
      </c>
      <c r="I89" t="str">
        <f t="shared" si="18"/>
        <v/>
      </c>
      <c r="J89">
        <f t="shared" si="20"/>
        <v>285.2287019156168</v>
      </c>
      <c r="K89">
        <f t="shared" si="19"/>
        <v>285.2287019156168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64.943295220808096</v>
      </c>
      <c r="F90">
        <f t="shared" si="15"/>
        <v>45.032104753283107</v>
      </c>
      <c r="G90">
        <f t="shared" si="16"/>
        <v>43.351999976228605</v>
      </c>
      <c r="H90">
        <f t="shared" si="17"/>
        <v>32.49691733635651</v>
      </c>
      <c r="I90" t="str">
        <f t="shared" si="18"/>
        <v/>
      </c>
      <c r="J90">
        <f t="shared" si="20"/>
        <v>284.53518741692659</v>
      </c>
      <c r="K90">
        <f t="shared" si="19"/>
        <v>284.53518741692659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59.164349298454141</v>
      </c>
      <c r="F91">
        <f t="shared" si="15"/>
        <v>41.024945934898724</v>
      </c>
      <c r="G91">
        <f t="shared" si="16"/>
        <v>38.915189821600357</v>
      </c>
      <c r="H91">
        <f t="shared" si="17"/>
        <v>29.171058023957507</v>
      </c>
      <c r="I91" t="str">
        <f t="shared" si="18"/>
        <v/>
      </c>
      <c r="J91">
        <f t="shared" si="20"/>
        <v>283.85388791094118</v>
      </c>
      <c r="K91">
        <f t="shared" si="19"/>
        <v>283.85388791094118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53.899639924460473</v>
      </c>
      <c r="F92">
        <f t="shared" si="15"/>
        <v>37.374362095270691</v>
      </c>
      <c r="G92">
        <f t="shared" si="16"/>
        <v>34.932459856098482</v>
      </c>
      <c r="H92">
        <f t="shared" si="17"/>
        <v>26.185579925302005</v>
      </c>
      <c r="I92" t="str">
        <f t="shared" si="18"/>
        <v/>
      </c>
      <c r="J92">
        <f t="shared" si="20"/>
        <v>283.18878216996865</v>
      </c>
      <c r="K92">
        <f t="shared" si="19"/>
        <v>283.18878216996865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49.103408022479513</v>
      </c>
      <c r="F93">
        <f t="shared" si="15"/>
        <v>34.048623592216686</v>
      </c>
      <c r="G93">
        <f t="shared" si="16"/>
        <v>31.357337769443493</v>
      </c>
      <c r="H93">
        <f t="shared" si="17"/>
        <v>23.505647119869373</v>
      </c>
      <c r="I93" t="str">
        <f t="shared" si="18"/>
        <v/>
      </c>
      <c r="J93">
        <f t="shared" si="20"/>
        <v>282.54297647234733</v>
      </c>
      <c r="K93">
        <f t="shared" si="19"/>
        <v>282.54297647234733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44.733966364177725</v>
      </c>
      <c r="F94">
        <f t="shared" si="15"/>
        <v>31.018824229541892</v>
      </c>
      <c r="G94">
        <f t="shared" si="16"/>
        <v>28.148107406049355</v>
      </c>
      <c r="H94">
        <f t="shared" si="17"/>
        <v>21.099988929019343</v>
      </c>
      <c r="I94" t="str">
        <f t="shared" si="18"/>
        <v/>
      </c>
      <c r="J94">
        <f t="shared" si="20"/>
        <v>281.91883530052257</v>
      </c>
      <c r="K94">
        <f t="shared" si="19"/>
        <v>281.91883530052257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40.753337237921833</v>
      </c>
      <c r="F95">
        <f t="shared" si="15"/>
        <v>28.258630014141335</v>
      </c>
      <c r="G95">
        <f t="shared" si="16"/>
        <v>25.267322001887916</v>
      </c>
      <c r="H95">
        <f t="shared" si="17"/>
        <v>18.94053503544696</v>
      </c>
      <c r="I95" t="str">
        <f t="shared" si="18"/>
        <v/>
      </c>
      <c r="J95">
        <f t="shared" si="20"/>
        <v>281.31809497869438</v>
      </c>
      <c r="K95">
        <f t="shared" si="19"/>
        <v>281.31809497869438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37.126922359331793</v>
      </c>
      <c r="F96">
        <f t="shared" si="15"/>
        <v>25.744050269822981</v>
      </c>
      <c r="G96">
        <f t="shared" si="16"/>
        <v>22.68136723856189</v>
      </c>
      <c r="H96">
        <f t="shared" si="17"/>
        <v>17.002087945913772</v>
      </c>
      <c r="I96" t="str">
        <f t="shared" si="18"/>
        <v/>
      </c>
      <c r="J96">
        <f t="shared" si="20"/>
        <v>280.74196232390921</v>
      </c>
      <c r="K96">
        <f t="shared" si="19"/>
        <v>280.74196232390921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33.823202154674419</v>
      </c>
      <c r="F97">
        <f t="shared" si="15"/>
        <v>23.453229118450281</v>
      </c>
      <c r="G97">
        <f t="shared" si="16"/>
        <v>20.360069016101924</v>
      </c>
      <c r="H97">
        <f t="shared" si="17"/>
        <v>15.262028975400844</v>
      </c>
      <c r="I97" t="str">
        <f t="shared" si="18"/>
        <v/>
      </c>
      <c r="J97">
        <f t="shared" si="20"/>
        <v>280.19120014304946</v>
      </c>
      <c r="K97">
        <f t="shared" si="19"/>
        <v>280.19120014304946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30.813461803370497</v>
      </c>
      <c r="F98">
        <f t="shared" si="15"/>
        <v>21.366255516028648</v>
      </c>
      <c r="G98">
        <f t="shared" si="16"/>
        <v>18.27634136780182</v>
      </c>
      <c r="H98">
        <f t="shared" si="17"/>
        <v>13.700054321972644</v>
      </c>
      <c r="I98" t="str">
        <f t="shared" si="18"/>
        <v/>
      </c>
      <c r="J98">
        <f t="shared" si="20"/>
        <v>279.66620119405604</v>
      </c>
      <c r="K98">
        <f t="shared" si="19"/>
        <v>279.66620119405604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28.071541658469332</v>
      </c>
      <c r="F99">
        <f t="shared" si="15"/>
        <v>19.464990192633653</v>
      </c>
      <c r="G99">
        <f t="shared" si="16"/>
        <v>16.405870408801562</v>
      </c>
      <c r="H99">
        <f t="shared" si="17"/>
        <v>12.297938152752835</v>
      </c>
      <c r="I99" t="str">
        <f t="shared" si="18"/>
        <v/>
      </c>
      <c r="J99">
        <f t="shared" si="20"/>
        <v>279.16705203988079</v>
      </c>
      <c r="K99">
        <f t="shared" si="19"/>
        <v>279.16705203988079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25.573609875829771</v>
      </c>
      <c r="F100">
        <f t="shared" si="15"/>
        <v>17.732907992001206</v>
      </c>
      <c r="G100">
        <f t="shared" si="16"/>
        <v>14.726830630586047</v>
      </c>
      <c r="H100">
        <f t="shared" si="17"/>
        <v>11.039319936591111</v>
      </c>
      <c r="I100" t="str">
        <f t="shared" si="18"/>
        <v/>
      </c>
      <c r="J100">
        <f t="shared" si="20"/>
        <v>278.69358805541015</v>
      </c>
      <c r="K100">
        <f t="shared" si="19"/>
        <v>278.69358805541015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23.297955275777305</v>
      </c>
      <c r="F101">
        <f t="shared" si="15"/>
        <v>16.154954240448745</v>
      </c>
      <c r="G101">
        <f t="shared" si="16"/>
        <v>13.219630230994268</v>
      </c>
      <c r="H101">
        <f t="shared" si="17"/>
        <v>9.9095135419215534</v>
      </c>
      <c r="I101" t="str">
        <f t="shared" si="18"/>
        <v/>
      </c>
      <c r="J101">
        <f t="shared" si="20"/>
        <v>278.2454406985272</v>
      </c>
      <c r="K101">
        <f t="shared" si="19"/>
        <v>278.2454406985272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21.224798636860719</v>
      </c>
      <c r="F102">
        <f t="shared" si="15"/>
        <v>14.717413896734501</v>
      </c>
      <c r="G102">
        <f t="shared" si="16"/>
        <v>11.866682508133328</v>
      </c>
      <c r="H102">
        <f t="shared" si="17"/>
        <v>8.8953358722792739</v>
      </c>
      <c r="I102" t="str">
        <f t="shared" si="18"/>
        <v/>
      </c>
      <c r="J102">
        <f t="shared" si="20"/>
        <v>277.82207802445527</v>
      </c>
      <c r="K102">
        <f t="shared" si="19"/>
        <v>277.82207802445527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19.336120781537321</v>
      </c>
      <c r="F103">
        <f t="shared" si="15"/>
        <v>13.407792345549668</v>
      </c>
      <c r="G103">
        <f t="shared" si="16"/>
        <v>10.65220065071717</v>
      </c>
      <c r="H103">
        <f t="shared" si="17"/>
        <v>7.9849530399163218</v>
      </c>
      <c r="I103" t="str">
        <f t="shared" si="18"/>
        <v/>
      </c>
      <c r="J103">
        <f t="shared" si="20"/>
        <v>277.42283930563337</v>
      </c>
      <c r="K103">
        <f t="shared" si="19"/>
        <v>277.42283930563337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17.615505959565585</v>
      </c>
      <c r="F104">
        <f t="shared" si="15"/>
        <v>12.214706798540698</v>
      </c>
      <c r="G104">
        <f t="shared" si="16"/>
        <v>9.5620135303500611</v>
      </c>
      <c r="H104">
        <f t="shared" si="17"/>
        <v>7.1677422826004724</v>
      </c>
      <c r="I104" t="str">
        <f t="shared" si="18"/>
        <v/>
      </c>
      <c r="J104">
        <f t="shared" si="20"/>
        <v>277.0469645159402</v>
      </c>
      <c r="K104">
        <f t="shared" si="19"/>
        <v>277.0469645159402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16.047999167846516</v>
      </c>
      <c r="F105">
        <f t="shared" si="15"/>
        <v>11.12778735895613</v>
      </c>
      <c r="G105">
        <f t="shared" si="16"/>
        <v>8.5834003463351856</v>
      </c>
      <c r="H105">
        <f t="shared" si="17"/>
        <v>6.4341680123790717</v>
      </c>
      <c r="I105" t="str">
        <f t="shared" si="18"/>
        <v/>
      </c>
      <c r="J105">
        <f t="shared" si="20"/>
        <v>276.69361934657707</v>
      </c>
      <c r="K105">
        <f t="shared" si="19"/>
        <v>276.69361934657707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14.619976166585998</v>
      </c>
      <c r="F106">
        <f t="shared" si="15"/>
        <v>10.137586890005224</v>
      </c>
      <c r="G106">
        <f t="shared" si="16"/>
        <v>7.7049421935684901</v>
      </c>
      <c r="H106">
        <f t="shared" si="17"/>
        <v>5.7756705499883827</v>
      </c>
      <c r="I106" t="str">
        <f t="shared" si="18"/>
        <v/>
      </c>
      <c r="J106">
        <f t="shared" si="20"/>
        <v>276.36191634001682</v>
      </c>
      <c r="K106">
        <f t="shared" si="19"/>
        <v>276.36191634001682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13.319025062002474</v>
      </c>
      <c r="F107">
        <f t="shared" si="15"/>
        <v>9.2354989035346229</v>
      </c>
      <c r="G107">
        <f t="shared" si="16"/>
        <v>6.9163888215442846</v>
      </c>
      <c r="H107">
        <f t="shared" si="17"/>
        <v>5.1845662466107498</v>
      </c>
      <c r="I107" t="str">
        <f t="shared" si="18"/>
        <v/>
      </c>
      <c r="J107">
        <f t="shared" si="20"/>
        <v>276.05093265692386</v>
      </c>
      <c r="K107">
        <f t="shared" si="19"/>
        <v>276.05093265692386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12.133838426336844</v>
      </c>
      <c r="F108">
        <f t="shared" si="15"/>
        <v>8.4136827553391509</v>
      </c>
      <c r="G108">
        <f t="shared" si="16"/>
        <v>6.2085390297558645</v>
      </c>
      <c r="H108">
        <f t="shared" si="17"/>
        <v>4.6539578275546791</v>
      </c>
      <c r="I108" t="str">
        <f t="shared" si="18"/>
        <v/>
      </c>
      <c r="J108">
        <f t="shared" si="20"/>
        <v>275.75972492778448</v>
      </c>
      <c r="K108">
        <f t="shared" si="19"/>
        <v>275.75972492778448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11.054115017508121</v>
      </c>
      <c r="F109">
        <f t="shared" si="15"/>
        <v>7.6649954969296301</v>
      </c>
      <c r="G109">
        <f t="shared" si="16"/>
        <v>5.5731333038901347</v>
      </c>
      <c r="H109">
        <f t="shared" si="17"/>
        <v>4.1776539117069991</v>
      </c>
      <c r="I109" t="str">
        <f t="shared" si="18"/>
        <v/>
      </c>
      <c r="J109">
        <f t="shared" si="20"/>
        <v>275.48734158522262</v>
      </c>
      <c r="K109">
        <f t="shared" si="19"/>
        <v>275.48734158522262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10.070470244195288</v>
      </c>
      <c r="F110">
        <f t="shared" si="15"/>
        <v>6.9829297914362876</v>
      </c>
      <c r="G110">
        <f t="shared" si="16"/>
        <v>5.002757440046361</v>
      </c>
      <c r="H110">
        <f t="shared" si="17"/>
        <v>3.7500967676733286</v>
      </c>
      <c r="I110" t="str">
        <f t="shared" si="18"/>
        <v/>
      </c>
      <c r="J110">
        <f t="shared" si="20"/>
        <v>275.23283302376296</v>
      </c>
      <c r="K110">
        <f t="shared" si="19"/>
        <v>275.23283302376296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9.1743545981380681</v>
      </c>
      <c r="F111">
        <f t="shared" si="15"/>
        <v>6.3615573540337715</v>
      </c>
      <c r="G111">
        <f t="shared" si="16"/>
        <v>4.4907560324224747</v>
      </c>
      <c r="H111">
        <f t="shared" si="17"/>
        <v>3.3662974636325682</v>
      </c>
      <c r="I111" t="str">
        <f t="shared" si="18"/>
        <v/>
      </c>
      <c r="J111">
        <f t="shared" si="20"/>
        <v>274.9952598904012</v>
      </c>
      <c r="K111">
        <f t="shared" si="19"/>
        <v>274.9952598904012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8.3579793446977089</v>
      </c>
      <c r="F112">
        <f t="shared" si="15"/>
        <v>5.7954774252910228</v>
      </c>
      <c r="G112">
        <f t="shared" si="16"/>
        <v>4.0311548150037746</v>
      </c>
      <c r="H112">
        <f t="shared" si="17"/>
        <v>3.0217776542043056</v>
      </c>
      <c r="I112" t="str">
        <f t="shared" si="18"/>
        <v/>
      </c>
      <c r="J112">
        <f t="shared" si="20"/>
        <v>274.77369977108674</v>
      </c>
      <c r="K112">
        <f t="shared" si="19"/>
        <v>274.77369977108674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7.614248825805225</v>
      </c>
      <c r="F113">
        <f t="shared" si="15"/>
        <v>5.2797698295937687</v>
      </c>
      <c r="G113">
        <f t="shared" si="16"/>
        <v>3.618590951101428</v>
      </c>
      <c r="H113">
        <f t="shared" si="17"/>
        <v>2.7125173250717642</v>
      </c>
      <c r="I113" t="str">
        <f t="shared" si="18"/>
        <v/>
      </c>
      <c r="J113">
        <f t="shared" si="20"/>
        <v>274.567252504522</v>
      </c>
      <c r="K113">
        <f t="shared" si="19"/>
        <v>274.567252504522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6.9366987868971757</v>
      </c>
      <c r="F114">
        <f t="shared" si="15"/>
        <v>4.8099522106392829</v>
      </c>
      <c r="G114">
        <f t="shared" si="16"/>
        <v>3.2482504573272948</v>
      </c>
      <c r="H114">
        <f t="shared" si="17"/>
        <v>2.4349078856206976</v>
      </c>
      <c r="I114" t="str">
        <f t="shared" si="18"/>
        <v/>
      </c>
      <c r="J114">
        <f t="shared" si="20"/>
        <v>274.37504432501856</v>
      </c>
      <c r="K114">
        <f t="shared" si="19"/>
        <v>274.37504432501856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6.3194401917975371</v>
      </c>
      <c r="F115">
        <f t="shared" si="15"/>
        <v>4.3819410723087904</v>
      </c>
      <c r="G115">
        <f t="shared" si="16"/>
        <v>2.9158120318394714</v>
      </c>
      <c r="H115">
        <f t="shared" si="17"/>
        <v>2.1857100622577597</v>
      </c>
      <c r="I115" t="str">
        <f t="shared" si="18"/>
        <v/>
      </c>
      <c r="J115">
        <f t="shared" si="20"/>
        <v>274.19623101005101</v>
      </c>
      <c r="K115">
        <f t="shared" si="19"/>
        <v>274.19623101005101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5.7571080372035857</v>
      </c>
      <c r="F116">
        <f t="shared" si="15"/>
        <v>3.9920162862979227</v>
      </c>
      <c r="G116">
        <f t="shared" si="16"/>
        <v>2.6173966314208896</v>
      </c>
      <c r="H116">
        <f t="shared" si="17"/>
        <v>1.9620161010883581</v>
      </c>
      <c r="I116" t="str">
        <f t="shared" si="18"/>
        <v/>
      </c>
      <c r="J116">
        <f t="shared" si="20"/>
        <v>274.03000018520959</v>
      </c>
      <c r="K116">
        <f t="shared" si="19"/>
        <v>274.03000018520959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5.2448147218885817</v>
      </c>
      <c r="F117">
        <f t="shared" si="15"/>
        <v>3.6367887580175231</v>
      </c>
      <c r="G117">
        <f t="shared" si="16"/>
        <v>2.3495222090333243</v>
      </c>
      <c r="H117">
        <f t="shared" si="17"/>
        <v>1.7612158389176102</v>
      </c>
      <c r="I117" t="str">
        <f t="shared" si="18"/>
        <v/>
      </c>
      <c r="J117">
        <f t="shared" si="20"/>
        <v>273.87557291909991</v>
      </c>
      <c r="K117">
        <f t="shared" si="19"/>
        <v>273.87557291909991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4.7781075653221139</v>
      </c>
      <c r="F118">
        <f t="shared" si="15"/>
        <v>3.3131709697277443</v>
      </c>
      <c r="G118">
        <f t="shared" si="16"/>
        <v>2.1090630837039348</v>
      </c>
      <c r="H118">
        <f t="shared" si="17"/>
        <v>1.5809662466753482</v>
      </c>
      <c r="I118" t="str">
        <f t="shared" si="18"/>
        <v/>
      </c>
      <c r="J118">
        <f t="shared" si="20"/>
        <v>273.7322047230524</v>
      </c>
      <c r="K118">
        <f t="shared" si="19"/>
        <v>273.7322047230524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4.3529301064742967</v>
      </c>
      <c r="F119">
        <f t="shared" si="15"/>
        <v>3.0183501448762979</v>
      </c>
      <c r="G119">
        <f t="shared" si="16"/>
        <v>1.8932134686536433</v>
      </c>
      <c r="H119">
        <f t="shared" si="17"/>
        <v>1.419164089883967</v>
      </c>
      <c r="I119" t="str">
        <f t="shared" si="18"/>
        <v/>
      </c>
      <c r="J119">
        <f t="shared" si="20"/>
        <v>273.59918605499234</v>
      </c>
      <c r="K119">
        <f t="shared" si="19"/>
        <v>273.59918605499234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3.9655868464260826</v>
      </c>
      <c r="F120">
        <f t="shared" si="15"/>
        <v>2.7497638003943417</v>
      </c>
      <c r="G120">
        <f t="shared" si="16"/>
        <v>1.6994547320969129</v>
      </c>
      <c r="H120">
        <f t="shared" si="17"/>
        <v>1.2739213871589816</v>
      </c>
      <c r="I120" t="str">
        <f t="shared" si="18"/>
        <v/>
      </c>
      <c r="J120">
        <f t="shared" si="20"/>
        <v>273.4758424132354</v>
      </c>
      <c r="K120">
        <f t="shared" si="19"/>
        <v>273.4758424132354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3.6127111283403792</v>
      </c>
      <c r="F121">
        <f t="shared" si="15"/>
        <v>2.5050774744588211</v>
      </c>
      <c r="G121">
        <f t="shared" ref="G121:G150" si="23">(G120*EXP(-1/$O$6)+C121)</f>
        <v>1.5255260086969973</v>
      </c>
      <c r="H121">
        <f t="shared" si="17"/>
        <v>1.1435433803808781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273.36153409407791</v>
      </c>
      <c r="K121">
        <f t="shared" ref="K121:K150" si="26">IF(I121="",J121,I121)</f>
        <v>273.36153409407791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3.2912358756175069</v>
      </c>
      <c r="F122">
        <f t="shared" si="15"/>
        <v>2.2821644361384901</v>
      </c>
      <c r="G122">
        <f t="shared" si="23"/>
        <v>1.3693978187577158</v>
      </c>
      <c r="H122">
        <f t="shared" si="17"/>
        <v>1.0265087594841749</v>
      </c>
      <c r="I122" t="str">
        <f t="shared" si="24"/>
        <v/>
      </c>
      <c r="J122">
        <f t="shared" si="25"/>
        <v>273.25565567665433</v>
      </c>
      <c r="K122">
        <f t="shared" si="26"/>
        <v>273.25565567665433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2.9983669339009369</v>
      </c>
      <c r="F123">
        <f t="shared" si="15"/>
        <v>2.0790872005667094</v>
      </c>
      <c r="G123">
        <f t="shared" si="23"/>
        <v>1.2292483873284494</v>
      </c>
      <c r="H123">
        <f t="shared" si="17"/>
        <v>0.92145191111751179</v>
      </c>
      <c r="I123" t="str">
        <f t="shared" si="24"/>
        <v/>
      </c>
      <c r="J123">
        <f t="shared" si="25"/>
        <v>273.15763528944922</v>
      </c>
      <c r="K123">
        <f t="shared" si="26"/>
        <v>273.15763528944922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2.731558785231019</v>
      </c>
      <c r="F124">
        <f t="shared" si="15"/>
        <v>1.89408068897714</v>
      </c>
      <c r="G124">
        <f t="shared" si="23"/>
        <v>1.1034423869028671</v>
      </c>
      <c r="H124">
        <f t="shared" si="17"/>
        <v>0.82714698404403098</v>
      </c>
      <c r="I124" t="str">
        <f t="shared" si="24"/>
        <v/>
      </c>
      <c r="J124">
        <f t="shared" si="25"/>
        <v>273.06693370493309</v>
      </c>
      <c r="K124">
        <f t="shared" si="26"/>
        <v>273.06693370493309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2.4884924232623216</v>
      </c>
      <c r="F125">
        <f t="shared" si="15"/>
        <v>1.7255368872350514</v>
      </c>
      <c r="G125">
        <f t="shared" si="23"/>
        <v>0.99051185567149624</v>
      </c>
      <c r="H125">
        <f t="shared" si="17"/>
        <v>0.74249358534987575</v>
      </c>
      <c r="I125" t="str">
        <f t="shared" si="24"/>
        <v/>
      </c>
      <c r="J125">
        <f t="shared" si="25"/>
        <v>272.98304330188517</v>
      </c>
      <c r="K125">
        <f t="shared" si="26"/>
        <v>272.98304330188517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2.2670551972434483</v>
      </c>
      <c r="F126">
        <f t="shared" si="15"/>
        <v>1.5719908695213809</v>
      </c>
      <c r="G126">
        <f t="shared" si="23"/>
        <v>0.88913906867360137</v>
      </c>
      <c r="H126">
        <f t="shared" si="17"/>
        <v>0.66650394055763906</v>
      </c>
      <c r="I126" t="str">
        <f t="shared" si="24"/>
        <v/>
      </c>
      <c r="J126">
        <f t="shared" si="25"/>
        <v>272.90548692896374</v>
      </c>
      <c r="K126">
        <f t="shared" si="26"/>
        <v>272.90548692896374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2.0653224495700027</v>
      </c>
      <c r="F127">
        <f t="shared" si="15"/>
        <v>1.4321080656921175</v>
      </c>
      <c r="G127">
        <f t="shared" si="23"/>
        <v>0.79814116198115614</v>
      </c>
      <c r="H127">
        <f t="shared" si="17"/>
        <v>0.5982913678231081</v>
      </c>
      <c r="I127" t="str">
        <f t="shared" si="24"/>
        <v/>
      </c>
      <c r="J127">
        <f t="shared" si="25"/>
        <v>272.833816697869</v>
      </c>
      <c r="K127">
        <f t="shared" si="26"/>
        <v>272.833816697869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1.8815407873105165</v>
      </c>
      <c r="F128">
        <f t="shared" si="15"/>
        <v>1.304672661645204</v>
      </c>
      <c r="G128">
        <f t="shared" si="23"/>
        <v>0.71645633050287261</v>
      </c>
      <c r="H128">
        <f t="shared" si="17"/>
        <v>0.5370599317269753</v>
      </c>
      <c r="I128" t="str">
        <f t="shared" si="24"/>
        <v/>
      </c>
      <c r="J128">
        <f t="shared" si="25"/>
        <v>272.76761272991826</v>
      </c>
      <c r="K128">
        <f t="shared" si="26"/>
        <v>272.76761272991826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1.7141128423070899</v>
      </c>
      <c r="F129">
        <f t="shared" si="15"/>
        <v>1.1885770318748576</v>
      </c>
      <c r="G129">
        <f t="shared" si="23"/>
        <v>0.64313143835796871</v>
      </c>
      <c r="H129">
        <f t="shared" si="17"/>
        <v>0.48209515593723579</v>
      </c>
      <c r="I129" t="str">
        <f t="shared" si="24"/>
        <v/>
      </c>
      <c r="J129">
        <f t="shared" si="25"/>
        <v>272.70648187593758</v>
      </c>
      <c r="K129">
        <f t="shared" si="26"/>
        <v>272.70648187593758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1.5615833873906837</v>
      </c>
      <c r="F130">
        <f t="shared" si="15"/>
        <v>1.0828121123646446</v>
      </c>
      <c r="G130">
        <f t="shared" si="23"/>
        <v>0.57731089725186158</v>
      </c>
      <c r="H130">
        <f t="shared" si="17"/>
        <v>0.43275568637337974</v>
      </c>
      <c r="I130" t="str">
        <f t="shared" si="24"/>
        <v/>
      </c>
      <c r="J130">
        <f t="shared" si="25"/>
        <v>272.65005642599129</v>
      </c>
      <c r="K130">
        <f t="shared" si="26"/>
        <v>272.65005642599129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1.4226266880378975</v>
      </c>
      <c r="F131">
        <f t="shared" si="15"/>
        <v>0.98645863014373936</v>
      </c>
      <c r="G131">
        <f t="shared" si="23"/>
        <v>0.51822668308160136</v>
      </c>
      <c r="H131">
        <f t="shared" si="17"/>
        <v>0.38846580759437621</v>
      </c>
      <c r="I131" t="str">
        <f t="shared" si="24"/>
        <v/>
      </c>
      <c r="J131">
        <f t="shared" si="25"/>
        <v>272.59799282254932</v>
      </c>
      <c r="K131">
        <f t="shared" si="26"/>
        <v>272.59799282254932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1.2960349795341013</v>
      </c>
      <c r="F132">
        <f t="shared" ref="F132:F150" si="29">E132*$O$3</f>
        <v>0.89867911327663852</v>
      </c>
      <c r="G132">
        <f t="shared" si="23"/>
        <v>0.46518937428024187</v>
      </c>
      <c r="H132">
        <f t="shared" ref="H132:H150" si="30">G132*$O$4</f>
        <v>0.34870872508824791</v>
      </c>
      <c r="I132" t="str">
        <f t="shared" si="24"/>
        <v/>
      </c>
      <c r="J132">
        <f t="shared" si="25"/>
        <v>272.54997038818834</v>
      </c>
      <c r="K132">
        <f t="shared" si="26"/>
        <v>272.54997038818834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1.1807079694903155</v>
      </c>
      <c r="F133">
        <f t="shared" si="29"/>
        <v>0.81871061183985427</v>
      </c>
      <c r="G133">
        <f t="shared" si="23"/>
        <v>0.41758010733146261</v>
      </c>
      <c r="H133">
        <f t="shared" si="30"/>
        <v>0.31302053507792849</v>
      </c>
      <c r="I133" t="str">
        <f t="shared" si="24"/>
        <v/>
      </c>
      <c r="J133">
        <f t="shared" si="25"/>
        <v>272.50569007676188</v>
      </c>
      <c r="K133">
        <f t="shared" si="26"/>
        <v>272.50569007676188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1.0756432744732589</v>
      </c>
      <c r="F134">
        <f t="shared" si="29"/>
        <v>0.74585806661877485</v>
      </c>
      <c r="G134">
        <f t="shared" si="23"/>
        <v>0.37484335558771609</v>
      </c>
      <c r="H134">
        <f t="shared" si="30"/>
        <v>0.28098481148034465</v>
      </c>
      <c r="I134" t="str">
        <f t="shared" si="24"/>
        <v/>
      </c>
      <c r="J134">
        <f t="shared" si="25"/>
        <v>272.46487325513846</v>
      </c>
      <c r="K134">
        <f t="shared" si="26"/>
        <v>272.46487325513846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0.97992770762698289</v>
      </c>
      <c r="F135">
        <f t="shared" si="29"/>
        <v>0.67948826788764516</v>
      </c>
      <c r="G135">
        <f t="shared" si="23"/>
        <v>0.33648044713185599</v>
      </c>
      <c r="H135">
        <f t="shared" si="30"/>
        <v>0.25222774685689259</v>
      </c>
      <c r="I135" t="str">
        <f t="shared" si="24"/>
        <v/>
      </c>
      <c r="J135">
        <f t="shared" si="25"/>
        <v>272.42726052103075</v>
      </c>
      <c r="K135">
        <f t="shared" si="26"/>
        <v>272.42726052103075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0.89272934156104022</v>
      </c>
      <c r="F136">
        <f t="shared" si="29"/>
        <v>0.61902435176442205</v>
      </c>
      <c r="G136">
        <f t="shared" si="23"/>
        <v>0.30204374604569895</v>
      </c>
      <c r="H136">
        <f t="shared" si="30"/>
        <v>0.22641379065770229</v>
      </c>
      <c r="I136" t="str">
        <f t="shared" si="24"/>
        <v/>
      </c>
      <c r="J136">
        <f t="shared" si="25"/>
        <v>272.39261056110672</v>
      </c>
      <c r="K136">
        <f t="shared" si="26"/>
        <v>272.39261056110672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0.81329027751849181</v>
      </c>
      <c r="F137">
        <f t="shared" si="29"/>
        <v>0.56394078630467892</v>
      </c>
      <c r="G137">
        <f t="shared" si="23"/>
        <v>0.27113142918990585</v>
      </c>
      <c r="H137">
        <f t="shared" si="30"/>
        <v>0.2032417338647331</v>
      </c>
      <c r="I137" t="str">
        <f t="shared" si="24"/>
        <v/>
      </c>
      <c r="J137">
        <f t="shared" si="25"/>
        <v>272.36069905243994</v>
      </c>
      <c r="K137">
        <f t="shared" si="26"/>
        <v>272.36069905243994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0.74092005797580196</v>
      </c>
      <c r="F138">
        <f t="shared" si="29"/>
        <v>0.51375880375538074</v>
      </c>
      <c r="G138">
        <f t="shared" si="23"/>
        <v>0.24338279754826836</v>
      </c>
      <c r="H138">
        <f t="shared" si="30"/>
        <v>0.1824411943475307</v>
      </c>
      <c r="I138" t="str">
        <f t="shared" si="24"/>
        <v/>
      </c>
      <c r="J138">
        <f t="shared" si="25"/>
        <v>272.33131760940785</v>
      </c>
      <c r="K138">
        <f t="shared" si="26"/>
        <v>272.33131760940785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0.67498966541916383</v>
      </c>
      <c r="F139">
        <f t="shared" si="29"/>
        <v>0.46804223926722205</v>
      </c>
      <c r="G139">
        <f t="shared" si="23"/>
        <v>0.21847406742702588</v>
      </c>
      <c r="H139">
        <f t="shared" si="30"/>
        <v>0.16376946192117242</v>
      </c>
      <c r="I139" t="str">
        <f t="shared" si="24"/>
        <v/>
      </c>
      <c r="J139">
        <f t="shared" si="25"/>
        <v>272.30427277734606</v>
      </c>
      <c r="K139">
        <f t="shared" si="26"/>
        <v>272.30427277734606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0.61492605513664578</v>
      </c>
      <c r="F140">
        <f t="shared" si="29"/>
        <v>0.42639373989701918</v>
      </c>
      <c r="G140">
        <f t="shared" si="23"/>
        <v>0.19611459239900683</v>
      </c>
      <c r="H140">
        <f t="shared" si="30"/>
        <v>0.14700866629309783</v>
      </c>
      <c r="I140" t="str">
        <f t="shared" si="24"/>
        <v/>
      </c>
      <c r="J140">
        <f t="shared" si="25"/>
        <v>272.27938507360392</v>
      </c>
      <c r="K140">
        <f t="shared" si="26"/>
        <v>272.27938507360392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0.56020717450703272</v>
      </c>
      <c r="F141">
        <f t="shared" si="29"/>
        <v>0.38845131095008734</v>
      </c>
      <c r="G141">
        <f t="shared" si="23"/>
        <v>0.17604347190851477</v>
      </c>
      <c r="H141">
        <f t="shared" si="30"/>
        <v>0.13196323485313605</v>
      </c>
      <c r="I141" t="str">
        <f t="shared" si="24"/>
        <v/>
      </c>
      <c r="J141">
        <f t="shared" si="25"/>
        <v>272.25648807609696</v>
      </c>
      <c r="K141">
        <f t="shared" si="26"/>
        <v>272.25648807609696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0.51035742549470409</v>
      </c>
      <c r="F142">
        <f t="shared" si="29"/>
        <v>0.35388516964457506</v>
      </c>
      <c r="G142">
        <f t="shared" si="23"/>
        <v>0.15802650696461368</v>
      </c>
      <c r="H142">
        <f t="shared" si="30"/>
        <v>0.11845761064306422</v>
      </c>
      <c r="I142" t="str">
        <f t="shared" si="24"/>
        <v/>
      </c>
      <c r="J142">
        <f t="shared" si="25"/>
        <v>272.23542755900149</v>
      </c>
      <c r="K142">
        <f t="shared" si="26"/>
        <v>272.23542755900149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0.46494353091208512</v>
      </c>
      <c r="F143">
        <f t="shared" si="29"/>
        <v>0.32239487875086936</v>
      </c>
      <c r="G143">
        <f t="shared" si="23"/>
        <v>0.14185346740045318</v>
      </c>
      <c r="H143">
        <f t="shared" si="30"/>
        <v>0.10633420387792449</v>
      </c>
      <c r="I143" t="str">
        <f t="shared" si="24"/>
        <v/>
      </c>
      <c r="J143">
        <f t="shared" si="25"/>
        <v>272.21606067487295</v>
      </c>
      <c r="K143">
        <f t="shared" si="26"/>
        <v>272.21606067487295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0.42357076852062037</v>
      </c>
      <c r="F144">
        <f t="shared" si="29"/>
        <v>0.29370673529263308</v>
      </c>
      <c r="G144">
        <f t="shared" si="23"/>
        <v>0.12733563881176829</v>
      </c>
      <c r="H144">
        <f t="shared" si="30"/>
        <v>9.5451553116515972E-2</v>
      </c>
      <c r="I144" t="str">
        <f t="shared" si="24"/>
        <v/>
      </c>
      <c r="J144">
        <f t="shared" si="25"/>
        <v>272.19825518217613</v>
      </c>
      <c r="K144">
        <f t="shared" si="26"/>
        <v>272.19825518217613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0.3858795402383467</v>
      </c>
      <c r="F145">
        <f t="shared" si="29"/>
        <v>0.26757139161294513</v>
      </c>
      <c r="G145">
        <f t="shared" si="23"/>
        <v>0.11430362055111323</v>
      </c>
      <c r="H145">
        <f t="shared" si="30"/>
        <v>8.5682674624759758E-2</v>
      </c>
      <c r="I145" t="str">
        <f t="shared" si="24"/>
        <v/>
      </c>
      <c r="J145">
        <f t="shared" si="25"/>
        <v>272.18188871698817</v>
      </c>
      <c r="K145">
        <f t="shared" si="26"/>
        <v>272.18188871698817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0.35154224663477668</v>
      </c>
      <c r="F146">
        <f t="shared" si="29"/>
        <v>0.24376168812865431</v>
      </c>
      <c r="G146">
        <f t="shared" si="23"/>
        <v>0.10260534908382135</v>
      </c>
      <c r="H146">
        <f t="shared" si="30"/>
        <v>7.6913580671555848E-2</v>
      </c>
      <c r="I146" t="str">
        <f t="shared" si="24"/>
        <v/>
      </c>
      <c r="J146">
        <f t="shared" si="25"/>
        <v>272.1668481074571</v>
      </c>
      <c r="K146">
        <f t="shared" si="26"/>
        <v>272.1668481074571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0.32026043954725647</v>
      </c>
      <c r="F147">
        <f t="shared" si="29"/>
        <v>0.22207067893597857</v>
      </c>
      <c r="G147">
        <f t="shared" si="23"/>
        <v>9.2104323641306607E-2</v>
      </c>
      <c r="H147">
        <f t="shared" si="30"/>
        <v>6.9041949467932073E-2</v>
      </c>
      <c r="I147" t="str">
        <f t="shared" si="24"/>
        <v/>
      </c>
      <c r="J147">
        <f t="shared" si="25"/>
        <v>272.15302872946808</v>
      </c>
      <c r="K147">
        <f t="shared" si="26"/>
        <v>272.15302872946808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0.29176222807030161</v>
      </c>
      <c r="F148">
        <f t="shared" si="29"/>
        <v>0.20230983310658091</v>
      </c>
      <c r="G148">
        <f t="shared" si="23"/>
        <v>8.2678013467819972E-2</v>
      </c>
      <c r="H148">
        <f t="shared" si="30"/>
        <v>6.1975931229728047E-2</v>
      </c>
      <c r="I148" t="str">
        <f t="shared" si="24"/>
        <v/>
      </c>
      <c r="J148">
        <f t="shared" si="25"/>
        <v>272.14033390187689</v>
      </c>
      <c r="K148">
        <f t="shared" si="26"/>
        <v>272.14033390187689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0.26579991537164527</v>
      </c>
      <c r="F149">
        <f t="shared" si="29"/>
        <v>0.18430739604039414</v>
      </c>
      <c r="G149">
        <f t="shared" si="23"/>
        <v>7.4216428075689081E-2</v>
      </c>
      <c r="H149">
        <f t="shared" si="30"/>
        <v>5.5633076432408939E-2</v>
      </c>
      <c r="I149" t="str">
        <f t="shared" si="24"/>
        <v/>
      </c>
      <c r="J149">
        <f t="shared" si="25"/>
        <v>272.12867431960797</v>
      </c>
      <c r="K149">
        <f t="shared" si="26"/>
        <v>272.12867431960797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0.24214784579500265</v>
      </c>
      <c r="F150">
        <f t="shared" si="29"/>
        <v>0.16790689663262698</v>
      </c>
      <c r="G150">
        <f t="shared" si="23"/>
        <v>6.6620833826127074E-2</v>
      </c>
      <c r="H150">
        <f t="shared" si="30"/>
        <v>4.9939373752397209E-2</v>
      </c>
      <c r="I150" t="str">
        <f t="shared" si="24"/>
        <v/>
      </c>
      <c r="J150">
        <f t="shared" si="25"/>
        <v>272.11796752288024</v>
      </c>
      <c r="K150">
        <f t="shared" si="26"/>
        <v>272.11796752288024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&amp;CRobin Herman&amp;REdwards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77.232440012330912</v>
      </c>
      <c r="S2">
        <f>SQRT(R2/11)</f>
        <v>2.6497416685805244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0.87796407584070391</v>
      </c>
      <c r="Q3" t="s">
        <v>20</v>
      </c>
      <c r="R3">
        <f>RSQ(D2:D100,I2:I100)</f>
        <v>0.95481664905174757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0.90427567421586297</v>
      </c>
      <c r="Q4" t="s">
        <v>21</v>
      </c>
      <c r="R4">
        <f>1-((1-$R$3)*($Y$3-1))/(Y3-Y4-1)</f>
        <v>0.90963329810349514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102.02</v>
      </c>
      <c r="D5" s="3"/>
      <c r="E5">
        <f t="shared" si="4"/>
        <v>102.02</v>
      </c>
      <c r="F5">
        <f t="shared" si="5"/>
        <v>89.569895017268607</v>
      </c>
      <c r="G5">
        <f t="shared" si="6"/>
        <v>102.02</v>
      </c>
      <c r="H5">
        <f t="shared" si="7"/>
        <v>92.254204283502332</v>
      </c>
      <c r="I5" t="str">
        <f t="shared" si="8"/>
        <v/>
      </c>
      <c r="J5">
        <f t="shared" si="0"/>
        <v>269.31569073376625</v>
      </c>
      <c r="K5">
        <f t="shared" si="9"/>
        <v>269.31569073376625</v>
      </c>
      <c r="L5" t="str">
        <f t="shared" si="1"/>
        <v/>
      </c>
      <c r="M5" t="str">
        <f t="shared" si="2"/>
        <v/>
      </c>
      <c r="N5" s="1" t="s">
        <v>14</v>
      </c>
      <c r="O5" s="5">
        <v>17.361954831231095</v>
      </c>
      <c r="Q5" s="1" t="s">
        <v>22</v>
      </c>
      <c r="R5">
        <f>LARGE(L2:L150,1)/LARGE(D2:D100,1)*100</f>
        <v>1.4213643877865114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96.309953390482448</v>
      </c>
      <c r="F6">
        <f t="shared" si="5"/>
        <v>84.556679222736193</v>
      </c>
      <c r="G6">
        <f t="shared" si="6"/>
        <v>95.557554287348864</v>
      </c>
      <c r="H6">
        <f t="shared" si="7"/>
        <v>86.410371829611321</v>
      </c>
      <c r="I6" t="str">
        <f t="shared" si="8"/>
        <v/>
      </c>
      <c r="J6">
        <f t="shared" si="0"/>
        <v>270.14630739312486</v>
      </c>
      <c r="K6">
        <f t="shared" si="9"/>
        <v>270.14630739312486</v>
      </c>
      <c r="L6" t="str">
        <f t="shared" si="1"/>
        <v/>
      </c>
      <c r="M6" t="str">
        <f t="shared" si="2"/>
        <v/>
      </c>
      <c r="N6" s="1" t="s">
        <v>15</v>
      </c>
      <c r="O6" s="5">
        <v>15.28114000514592</v>
      </c>
      <c r="Q6" s="1" t="s">
        <v>45</v>
      </c>
      <c r="R6">
        <f>AVERAGE(M2:M150)</f>
        <v>0.78463354681464104</v>
      </c>
      <c r="S6">
        <f>_xlfn.STDEV.P(M2:M150)</f>
        <v>0.4049134817617181</v>
      </c>
    </row>
    <row r="7" spans="1:25">
      <c r="A7">
        <f t="shared" si="3"/>
        <v>5</v>
      </c>
      <c r="B7" s="13">
        <f>Edwards!B7</f>
        <v>43180</v>
      </c>
      <c r="C7" s="3">
        <v>97.14</v>
      </c>
      <c r="D7" s="3"/>
      <c r="E7">
        <f t="shared" si="4"/>
        <v>188.05949737381792</v>
      </c>
      <c r="F7">
        <f t="shared" si="5"/>
        <v>165.10948281487134</v>
      </c>
      <c r="G7">
        <f t="shared" si="6"/>
        <v>186.64447148970424</v>
      </c>
      <c r="H7">
        <f t="shared" si="7"/>
        <v>168.77805529501572</v>
      </c>
      <c r="I7" t="str">
        <f t="shared" si="8"/>
        <v/>
      </c>
      <c r="J7">
        <f t="shared" si="0"/>
        <v>268.33142751985565</v>
      </c>
      <c r="K7">
        <f t="shared" si="9"/>
        <v>268.33142751985565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177.53383088325782</v>
      </c>
      <c r="F8">
        <f t="shared" si="5"/>
        <v>155.86832576187928</v>
      </c>
      <c r="G8">
        <f t="shared" si="6"/>
        <v>174.82149791032103</v>
      </c>
      <c r="H8">
        <f t="shared" si="7"/>
        <v>158.08682789028262</v>
      </c>
      <c r="I8" t="str">
        <f t="shared" si="8"/>
        <v/>
      </c>
      <c r="J8">
        <f t="shared" si="0"/>
        <v>269.78149787159668</v>
      </c>
      <c r="K8">
        <f t="shared" si="9"/>
        <v>269.78149787159668</v>
      </c>
      <c r="L8" t="str">
        <f t="shared" si="1"/>
        <v/>
      </c>
      <c r="M8" t="str">
        <f t="shared" si="2"/>
        <v/>
      </c>
      <c r="O8">
        <f>1.1*O3</f>
        <v>0.96576048342477439</v>
      </c>
    </row>
    <row r="9" spans="1:25">
      <c r="A9">
        <f t="shared" si="3"/>
        <v>7</v>
      </c>
      <c r="B9" s="13">
        <f>Edwards!B9</f>
        <v>43182</v>
      </c>
      <c r="C9" s="3">
        <f>6+78.96</f>
        <v>84.96</v>
      </c>
      <c r="D9" s="3">
        <v>269</v>
      </c>
      <c r="E9">
        <f t="shared" si="4"/>
        <v>252.5572846265473</v>
      </c>
      <c r="F9">
        <f t="shared" si="5"/>
        <v>221.73622299398423</v>
      </c>
      <c r="G9">
        <f t="shared" si="6"/>
        <v>248.7074492958356</v>
      </c>
      <c r="H9">
        <f t="shared" si="7"/>
        <v>224.90009639449929</v>
      </c>
      <c r="I9">
        <f t="shared" si="8"/>
        <v>271.07155999743838</v>
      </c>
      <c r="J9">
        <f t="shared" si="0"/>
        <v>268.83612659948494</v>
      </c>
      <c r="K9">
        <f t="shared" si="9"/>
        <v>271.07155999743838</v>
      </c>
      <c r="L9">
        <f t="shared" si="1"/>
        <v>2.0715599974383849</v>
      </c>
      <c r="M9">
        <f t="shared" si="2"/>
        <v>0.77009665332281974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238.42168506968812</v>
      </c>
      <c r="F10">
        <f t="shared" si="5"/>
        <v>209.32567439259208</v>
      </c>
      <c r="G10">
        <f t="shared" si="6"/>
        <v>232.95310319304917</v>
      </c>
      <c r="H10">
        <f t="shared" si="7"/>
        <v>210.65382445057205</v>
      </c>
      <c r="I10" t="str">
        <f t="shared" si="8"/>
        <v/>
      </c>
      <c r="J10">
        <f t="shared" si="0"/>
        <v>270.67184994202</v>
      </c>
      <c r="K10">
        <f t="shared" si="9"/>
        <v>270.67184994202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225.07725324781367</v>
      </c>
      <c r="F11">
        <f t="shared" si="5"/>
        <v>197.60974264048079</v>
      </c>
      <c r="G11">
        <f t="shared" si="6"/>
        <v>218.19671441654754</v>
      </c>
      <c r="H11">
        <f t="shared" si="7"/>
        <v>197.30998104070963</v>
      </c>
      <c r="I11" t="str">
        <f t="shared" si="8"/>
        <v/>
      </c>
      <c r="J11">
        <f t="shared" si="0"/>
        <v>272.29976159977116</v>
      </c>
      <c r="K11">
        <f t="shared" si="9"/>
        <v>272.29976159977116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80.319999999999993</v>
      </c>
      <c r="D12" s="3"/>
      <c r="E12">
        <f t="shared" si="4"/>
        <v>292.79970760198739</v>
      </c>
      <c r="F12">
        <f t="shared" si="5"/>
        <v>257.06762469120719</v>
      </c>
      <c r="G12">
        <f t="shared" si="6"/>
        <v>284.6950674689316</v>
      </c>
      <c r="H12">
        <f t="shared" si="7"/>
        <v>257.44282408139873</v>
      </c>
      <c r="I12" t="str">
        <f t="shared" si="8"/>
        <v/>
      </c>
      <c r="J12">
        <f t="shared" si="0"/>
        <v>271.6248006098084</v>
      </c>
      <c r="K12">
        <f t="shared" si="9"/>
        <v>271.6248006098084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276.41174467647812</v>
      </c>
      <c r="F13">
        <f t="shared" si="5"/>
        <v>242.67958196640072</v>
      </c>
      <c r="G13">
        <f t="shared" si="6"/>
        <v>266.66108963931464</v>
      </c>
      <c r="H13">
        <f t="shared" si="7"/>
        <v>241.13513662072791</v>
      </c>
      <c r="I13" t="str">
        <f t="shared" si="8"/>
        <v/>
      </c>
      <c r="J13">
        <f t="shared" si="0"/>
        <v>273.54444534567284</v>
      </c>
      <c r="K13">
        <f t="shared" si="9"/>
        <v>273.54444534567284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93.82</v>
      </c>
      <c r="D14" s="3"/>
      <c r="E14">
        <f t="shared" si="4"/>
        <v>354.76101398131294</v>
      </c>
      <c r="F14">
        <f t="shared" si="5"/>
        <v>311.46742578441444</v>
      </c>
      <c r="G14">
        <f t="shared" si="6"/>
        <v>343.58947215773782</v>
      </c>
      <c r="H14">
        <f t="shared" si="7"/>
        <v>310.69960158891087</v>
      </c>
      <c r="I14" t="str">
        <f t="shared" si="8"/>
        <v/>
      </c>
      <c r="J14">
        <f t="shared" si="0"/>
        <v>272.76782419550358</v>
      </c>
      <c r="K14">
        <f t="shared" si="9"/>
        <v>272.76782419550358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334.90508450598458</v>
      </c>
      <c r="F15">
        <f t="shared" si="5"/>
        <v>294.03463301264958</v>
      </c>
      <c r="G15">
        <f t="shared" si="6"/>
        <v>321.82483472137397</v>
      </c>
      <c r="H15">
        <f t="shared" si="7"/>
        <v>291.01836939707914</v>
      </c>
      <c r="I15" t="str">
        <f t="shared" si="8"/>
        <v/>
      </c>
      <c r="J15">
        <f t="shared" si="0"/>
        <v>275.01626361557044</v>
      </c>
      <c r="K15">
        <f t="shared" si="9"/>
        <v>275.01626361557044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9+86.56</f>
        <v>95.56</v>
      </c>
      <c r="D16" s="3">
        <v>279</v>
      </c>
      <c r="E16">
        <f t="shared" si="4"/>
        <v>411.72048891400669</v>
      </c>
      <c r="F16">
        <f t="shared" si="5"/>
        <v>361.47579855406866</v>
      </c>
      <c r="G16">
        <f t="shared" si="6"/>
        <v>396.99887585674156</v>
      </c>
      <c r="H16">
        <f t="shared" si="7"/>
        <v>358.99642612829467</v>
      </c>
      <c r="I16">
        <f t="shared" si="8"/>
        <v>276.99370876650414</v>
      </c>
      <c r="J16">
        <f t="shared" si="0"/>
        <v>274.47937242577399</v>
      </c>
      <c r="K16">
        <f t="shared" si="9"/>
        <v>276.99370876650414</v>
      </c>
      <c r="L16">
        <f t="shared" si="1"/>
        <v>-2.0062912334958583</v>
      </c>
      <c r="M16">
        <f t="shared" si="2"/>
        <v>0.71910080053614989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388.67654476783605</v>
      </c>
      <c r="F17">
        <f t="shared" si="5"/>
        <v>341.24404342805116</v>
      </c>
      <c r="G17">
        <f t="shared" si="6"/>
        <v>371.85102559985353</v>
      </c>
      <c r="H17">
        <f t="shared" si="7"/>
        <v>336.25583688216767</v>
      </c>
      <c r="I17" t="str">
        <f t="shared" si="8"/>
        <v/>
      </c>
      <c r="J17">
        <f t="shared" si="0"/>
        <v>276.98820654588343</v>
      </c>
      <c r="K17">
        <f t="shared" si="9"/>
        <v>276.98820654588343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366.92236728645418</v>
      </c>
      <c r="F18">
        <f t="shared" si="5"/>
        <v>322.14465709993505</v>
      </c>
      <c r="G18">
        <f t="shared" si="6"/>
        <v>348.29616315981531</v>
      </c>
      <c r="H18">
        <f t="shared" si="7"/>
        <v>314.95574776814021</v>
      </c>
      <c r="I18" t="str">
        <f t="shared" si="8"/>
        <v/>
      </c>
      <c r="J18">
        <f t="shared" si="0"/>
        <v>279.18890933179489</v>
      </c>
      <c r="K18">
        <f t="shared" si="9"/>
        <v>279.18890933179489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346.3857683913339</v>
      </c>
      <c r="F19">
        <f t="shared" si="5"/>
        <v>304.1142610300696</v>
      </c>
      <c r="G19">
        <f t="shared" si="6"/>
        <v>326.23338089805304</v>
      </c>
      <c r="H19">
        <f t="shared" si="7"/>
        <v>295.00491046330734</v>
      </c>
      <c r="I19" t="str">
        <f t="shared" si="8"/>
        <v/>
      </c>
      <c r="J19">
        <f t="shared" si="0"/>
        <v>281.10935056676232</v>
      </c>
      <c r="K19">
        <f t="shared" si="9"/>
        <v>281.10935056676232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326.99860036165279</v>
      </c>
      <c r="F20">
        <f t="shared" si="5"/>
        <v>287.09302396772216</v>
      </c>
      <c r="G20">
        <f t="shared" si="6"/>
        <v>305.56816315929296</v>
      </c>
      <c r="H20">
        <f t="shared" si="7"/>
        <v>276.31785675977244</v>
      </c>
      <c r="I20" t="str">
        <f t="shared" si="8"/>
        <v/>
      </c>
      <c r="J20">
        <f t="shared" si="0"/>
        <v>282.77516720794972</v>
      </c>
      <c r="K20">
        <f t="shared" si="9"/>
        <v>282.77516720794972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308.696529695979</v>
      </c>
      <c r="F21">
        <f t="shared" si="5"/>
        <v>271.02446340976263</v>
      </c>
      <c r="G21">
        <f t="shared" si="6"/>
        <v>286.21198137208012</v>
      </c>
      <c r="H21">
        <f t="shared" si="7"/>
        <v>258.81453242389574</v>
      </c>
      <c r="I21" t="str">
        <f t="shared" si="8"/>
        <v/>
      </c>
      <c r="J21">
        <f t="shared" si="0"/>
        <v>284.20993098586683</v>
      </c>
      <c r="K21">
        <f t="shared" si="9"/>
        <v>284.20993098586683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291.41882363089024</v>
      </c>
      <c r="F22">
        <f t="shared" si="5"/>
        <v>255.85525817167965</v>
      </c>
      <c r="G22">
        <f t="shared" si="6"/>
        <v>268.08191479761058</v>
      </c>
      <c r="H22">
        <f t="shared" si="7"/>
        <v>242.41995424868884</v>
      </c>
      <c r="I22" t="str">
        <f t="shared" si="8"/>
        <v/>
      </c>
      <c r="J22">
        <f t="shared" si="0"/>
        <v>285.43530392299084</v>
      </c>
      <c r="K22">
        <f t="shared" si="9"/>
        <v>285.43530392299084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8+82.01</f>
        <v>90.01</v>
      </c>
      <c r="D23" s="3">
        <v>288</v>
      </c>
      <c r="E23">
        <f t="shared" si="4"/>
        <v>365.11814860811864</v>
      </c>
      <c r="F23">
        <f t="shared" si="5"/>
        <v>320.56061791539565</v>
      </c>
      <c r="G23">
        <f t="shared" si="6"/>
        <v>341.1102953021869</v>
      </c>
      <c r="H23">
        <f t="shared" si="7"/>
        <v>308.45774226635717</v>
      </c>
      <c r="I23">
        <f t="shared" si="8"/>
        <v>286.47118261878654</v>
      </c>
      <c r="J23">
        <f t="shared" si="0"/>
        <v>284.10287564903842</v>
      </c>
      <c r="K23">
        <f t="shared" si="9"/>
        <v>286.47118261878654</v>
      </c>
      <c r="L23">
        <f t="shared" si="1"/>
        <v>-1.5288173812134573</v>
      </c>
      <c r="M23">
        <f t="shared" si="2"/>
        <v>0.53083936847689484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344.68253160622578</v>
      </c>
      <c r="F24">
        <f t="shared" si="5"/>
        <v>302.61888032009421</v>
      </c>
      <c r="G24">
        <f t="shared" si="6"/>
        <v>319.50270105187542</v>
      </c>
      <c r="H24">
        <f t="shared" si="7"/>
        <v>288.91852040747398</v>
      </c>
      <c r="I24" t="str">
        <f t="shared" si="8"/>
        <v/>
      </c>
      <c r="J24">
        <f t="shared" si="0"/>
        <v>285.70035991262017</v>
      </c>
      <c r="K24">
        <f t="shared" si="9"/>
        <v>285.70035991262017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325.39069352586847</v>
      </c>
      <c r="F25">
        <f t="shared" si="5"/>
        <v>285.68133952860484</v>
      </c>
      <c r="G25">
        <f t="shared" si="6"/>
        <v>299.26383748989593</v>
      </c>
      <c r="H25">
        <f t="shared" si="7"/>
        <v>270.61700841460208</v>
      </c>
      <c r="I25" t="str">
        <f t="shared" si="8"/>
        <v/>
      </c>
      <c r="J25">
        <f t="shared" si="0"/>
        <v>287.06433111400281</v>
      </c>
      <c r="K25">
        <f t="shared" si="9"/>
        <v>287.06433111400281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77.64</v>
      </c>
      <c r="D26" s="3"/>
      <c r="E26">
        <f t="shared" si="4"/>
        <v>384.81861720420653</v>
      </c>
      <c r="F26">
        <f t="shared" si="5"/>
        <v>337.85692161998878</v>
      </c>
      <c r="G26">
        <f t="shared" si="6"/>
        <v>357.94700252088887</v>
      </c>
      <c r="H26">
        <f t="shared" si="7"/>
        <v>323.68276703812398</v>
      </c>
      <c r="I26" t="str">
        <f t="shared" si="8"/>
        <v/>
      </c>
      <c r="J26">
        <f t="shared" si="0"/>
        <v>286.17415458186474</v>
      </c>
      <c r="K26">
        <f t="shared" si="9"/>
        <v>286.17415458186474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363.28036744488378</v>
      </c>
      <c r="F27">
        <f t="shared" si="5"/>
        <v>318.94711207481873</v>
      </c>
      <c r="G27">
        <f t="shared" si="6"/>
        <v>335.27288889809489</v>
      </c>
      <c r="H27">
        <f t="shared" si="7"/>
        <v>303.17911765462486</v>
      </c>
      <c r="I27" t="str">
        <f t="shared" si="8"/>
        <v/>
      </c>
      <c r="J27">
        <f t="shared" si="0"/>
        <v>287.76799442019387</v>
      </c>
      <c r="K27">
        <f t="shared" si="9"/>
        <v>287.76799442019387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88.52</v>
      </c>
      <c r="D28" s="3"/>
      <c r="E28">
        <f t="shared" si="4"/>
        <v>431.46761082429026</v>
      </c>
      <c r="F28">
        <f t="shared" si="5"/>
        <v>378.81306219254446</v>
      </c>
      <c r="G28">
        <f t="shared" si="6"/>
        <v>402.55506451632999</v>
      </c>
      <c r="H28">
        <f t="shared" si="7"/>
        <v>364.02075237451453</v>
      </c>
      <c r="I28" t="str">
        <f t="shared" si="8"/>
        <v/>
      </c>
      <c r="J28">
        <f t="shared" si="0"/>
        <v>286.79230981802999</v>
      </c>
      <c r="K28">
        <f t="shared" si="9"/>
        <v>286.79230981802999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407.31842274054321</v>
      </c>
      <c r="F29">
        <f t="shared" si="5"/>
        <v>357.61094259429416</v>
      </c>
      <c r="G29">
        <f t="shared" si="6"/>
        <v>377.05525809808302</v>
      </c>
      <c r="H29">
        <f t="shared" si="7"/>
        <v>340.96189773328024</v>
      </c>
      <c r="I29" t="str">
        <f t="shared" si="8"/>
        <v/>
      </c>
      <c r="J29">
        <f t="shared" si="0"/>
        <v>288.64904486101386</v>
      </c>
      <c r="K29">
        <f t="shared" si="9"/>
        <v>288.64904486101386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384.52086168620411</v>
      </c>
      <c r="F30">
        <f t="shared" si="5"/>
        <v>337.59550297179931</v>
      </c>
      <c r="G30">
        <f t="shared" si="6"/>
        <v>353.17073412113223</v>
      </c>
      <c r="H30">
        <f t="shared" si="7"/>
        <v>319.36370371069813</v>
      </c>
      <c r="I30" t="str">
        <f t="shared" si="8"/>
        <v/>
      </c>
      <c r="J30">
        <f t="shared" si="0"/>
        <v>290.23179926110117</v>
      </c>
      <c r="K30">
        <f t="shared" si="9"/>
        <v>290.23179926110117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9+87.07</f>
        <v>96.07</v>
      </c>
      <c r="D31" s="3">
        <v>291</v>
      </c>
      <c r="E31">
        <f t="shared" si="4"/>
        <v>459.06927726589362</v>
      </c>
      <c r="F31">
        <f t="shared" si="5"/>
        <v>403.04633376161013</v>
      </c>
      <c r="G31">
        <f t="shared" si="6"/>
        <v>426.86917269636297</v>
      </c>
      <c r="H31">
        <f t="shared" si="7"/>
        <v>386.00740894197128</v>
      </c>
      <c r="I31">
        <f t="shared" si="8"/>
        <v>291.56668007554043</v>
      </c>
      <c r="J31">
        <f t="shared" si="0"/>
        <v>289.03892481963891</v>
      </c>
      <c r="K31">
        <f t="shared" si="9"/>
        <v>291.56668007554043</v>
      </c>
      <c r="L31">
        <f t="shared" si="1"/>
        <v>0.56668007554043243</v>
      </c>
      <c r="M31">
        <f t="shared" si="2"/>
        <v>0.19473542114791492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433.37522737189454</v>
      </c>
      <c r="F32">
        <f t="shared" si="5"/>
        <v>380.4878809918203</v>
      </c>
      <c r="G32">
        <f t="shared" si="6"/>
        <v>399.82919176169776</v>
      </c>
      <c r="H32">
        <f t="shared" si="7"/>
        <v>361.55581195149279</v>
      </c>
      <c r="I32" t="str">
        <f t="shared" si="8"/>
        <v/>
      </c>
      <c r="J32">
        <f t="shared" si="0"/>
        <v>290.93206904032746</v>
      </c>
      <c r="K32">
        <f t="shared" si="9"/>
        <v>290.93206904032746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66.98</v>
      </c>
      <c r="D33" s="3"/>
      <c r="E33">
        <f t="shared" si="4"/>
        <v>476.09927022914036</v>
      </c>
      <c r="F33">
        <f t="shared" si="5"/>
        <v>417.99805579516078</v>
      </c>
      <c r="G33">
        <f t="shared" si="6"/>
        <v>441.48205545417818</v>
      </c>
      <c r="H33">
        <f t="shared" si="7"/>
        <v>399.22148335003197</v>
      </c>
      <c r="I33" t="str">
        <f t="shared" si="8"/>
        <v/>
      </c>
      <c r="J33">
        <f t="shared" si="0"/>
        <v>290.77657244512881</v>
      </c>
      <c r="K33">
        <f t="shared" si="9"/>
        <v>290.77657244512881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449.45205376407785</v>
      </c>
      <c r="F34">
        <f t="shared" si="5"/>
        <v>394.60275701768495</v>
      </c>
      <c r="G34">
        <f t="shared" si="6"/>
        <v>413.51642306364437</v>
      </c>
      <c r="H34">
        <f t="shared" si="7"/>
        <v>373.93284226520905</v>
      </c>
      <c r="I34" t="str">
        <f t="shared" si="8"/>
        <v/>
      </c>
      <c r="J34">
        <f t="shared" si="0"/>
        <v>292.66991475247596</v>
      </c>
      <c r="K34">
        <f t="shared" si="9"/>
        <v>292.66991475247596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67.260000000000005</v>
      </c>
      <c r="D35" s="3"/>
      <c r="E35">
        <f t="shared" si="4"/>
        <v>491.55627866374192</v>
      </c>
      <c r="F35">
        <f t="shared" si="5"/>
        <v>431.56875392070771</v>
      </c>
      <c r="G35">
        <f t="shared" si="6"/>
        <v>454.58227059022272</v>
      </c>
      <c r="H35">
        <f t="shared" si="7"/>
        <v>411.06768922455149</v>
      </c>
      <c r="I35" t="str">
        <f t="shared" si="8"/>
        <v/>
      </c>
      <c r="J35">
        <f t="shared" si="0"/>
        <v>292.50106469615616</v>
      </c>
      <c r="K35">
        <f t="shared" si="9"/>
        <v>292.50106469615616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464.0439353744755</v>
      </c>
      <c r="F36">
        <f t="shared" si="5"/>
        <v>407.41390487053468</v>
      </c>
      <c r="G36">
        <f t="shared" si="6"/>
        <v>425.78680650844467</v>
      </c>
      <c r="H36">
        <f t="shared" si="7"/>
        <v>385.02865152764298</v>
      </c>
      <c r="I36" t="str">
        <f t="shared" si="8"/>
        <v/>
      </c>
      <c r="J36">
        <f t="shared" si="0"/>
        <v>294.3852533428917</v>
      </c>
      <c r="K36">
        <f t="shared" si="9"/>
        <v>294.3852533428917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7+68.54</f>
        <v>75.540000000000006</v>
      </c>
      <c r="D37" s="3">
        <v>299</v>
      </c>
      <c r="E37">
        <f t="shared" si="4"/>
        <v>513.61145448982347</v>
      </c>
      <c r="F37">
        <f t="shared" si="5"/>
        <v>450.93240598235764</v>
      </c>
      <c r="G37">
        <f t="shared" si="6"/>
        <v>474.35538794126262</v>
      </c>
      <c r="H37">
        <f t="shared" si="7"/>
        <v>428.94803824851249</v>
      </c>
      <c r="I37">
        <f t="shared" si="8"/>
        <v>295.97194587510461</v>
      </c>
      <c r="J37">
        <f t="shared" si="0"/>
        <v>293.98436773384515</v>
      </c>
      <c r="K37">
        <f t="shared" si="9"/>
        <v>295.97194587510461</v>
      </c>
      <c r="L37">
        <f t="shared" si="1"/>
        <v>-3.0280541248953909</v>
      </c>
      <c r="M37">
        <f t="shared" si="2"/>
        <v>1.012727132072037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484.86468577467946</v>
      </c>
      <c r="F38">
        <f t="shared" si="5"/>
        <v>425.69377575395976</v>
      </c>
      <c r="G38">
        <f t="shared" si="6"/>
        <v>444.30739790917113</v>
      </c>
      <c r="H38">
        <f t="shared" si="7"/>
        <v>401.77637180341145</v>
      </c>
      <c r="I38" t="str">
        <f t="shared" si="8"/>
        <v/>
      </c>
      <c r="J38">
        <f t="shared" si="0"/>
        <v>295.91740395054825</v>
      </c>
      <c r="K38">
        <f t="shared" si="9"/>
        <v>295.91740395054825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457.72687010047343</v>
      </c>
      <c r="F39">
        <f t="shared" si="5"/>
        <v>401.8677484952201</v>
      </c>
      <c r="G39">
        <f t="shared" si="6"/>
        <v>416.16279451064827</v>
      </c>
      <c r="H39">
        <f t="shared" si="7"/>
        <v>376.32589158967409</v>
      </c>
      <c r="I39" t="str">
        <f t="shared" si="8"/>
        <v/>
      </c>
      <c r="J39">
        <f t="shared" si="0"/>
        <v>297.54185690554601</v>
      </c>
      <c r="K39">
        <f t="shared" si="9"/>
        <v>297.54185690554601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80.260000000000005</v>
      </c>
      <c r="D40" s="3"/>
      <c r="E40">
        <f t="shared" si="4"/>
        <v>512.36795456722223</v>
      </c>
      <c r="F40">
        <f t="shared" si="5"/>
        <v>449.84065772200302</v>
      </c>
      <c r="G40">
        <f t="shared" si="6"/>
        <v>470.06100792811299</v>
      </c>
      <c r="H40">
        <f t="shared" si="7"/>
        <v>425.06473486678249</v>
      </c>
      <c r="I40" t="str">
        <f t="shared" si="8"/>
        <v/>
      </c>
      <c r="J40">
        <f t="shared" si="0"/>
        <v>296.77592285522053</v>
      </c>
      <c r="K40">
        <f t="shared" si="9"/>
        <v>296.77592285522053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483.69078438684579</v>
      </c>
      <c r="F41">
        <f t="shared" si="5"/>
        <v>424.66313250686221</v>
      </c>
      <c r="G41">
        <f t="shared" si="6"/>
        <v>440.28504492703968</v>
      </c>
      <c r="H41">
        <f t="shared" si="7"/>
        <v>398.1390558485603</v>
      </c>
      <c r="I41" t="str">
        <f t="shared" si="8"/>
        <v/>
      </c>
      <c r="J41">
        <f t="shared" si="0"/>
        <v>298.52407665830191</v>
      </c>
      <c r="K41">
        <f t="shared" si="9"/>
        <v>298.52407665830191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69.08</v>
      </c>
      <c r="D42" s="3"/>
      <c r="E42">
        <f t="shared" si="4"/>
        <v>525.69867182614212</v>
      </c>
      <c r="F42">
        <f t="shared" si="5"/>
        <v>461.54454858052435</v>
      </c>
      <c r="G42">
        <f t="shared" si="6"/>
        <v>481.47523703708521</v>
      </c>
      <c r="H42">
        <f t="shared" si="7"/>
        <v>435.38634458995267</v>
      </c>
      <c r="I42" t="str">
        <f t="shared" si="8"/>
        <v/>
      </c>
      <c r="J42">
        <f t="shared" si="0"/>
        <v>298.15820399057174</v>
      </c>
      <c r="K42">
        <f t="shared" si="9"/>
        <v>298.15820399057174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496.27538307208664</v>
      </c>
      <c r="F43">
        <f t="shared" si="5"/>
        <v>435.71195806137587</v>
      </c>
      <c r="G43">
        <f t="shared" si="6"/>
        <v>450.97624094477004</v>
      </c>
      <c r="H43">
        <f t="shared" si="7"/>
        <v>407.80684433566739</v>
      </c>
      <c r="I43" t="str">
        <f t="shared" si="8"/>
        <v/>
      </c>
      <c r="J43">
        <f t="shared" si="0"/>
        <v>299.90511372570847</v>
      </c>
      <c r="K43">
        <f t="shared" si="9"/>
        <v>299.90511372570847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7+73</f>
        <v>80</v>
      </c>
      <c r="D44" s="3">
        <v>300</v>
      </c>
      <c r="E44">
        <f t="shared" si="4"/>
        <v>548.49891210073019</v>
      </c>
      <c r="F44">
        <f t="shared" si="5"/>
        <v>481.56234046214905</v>
      </c>
      <c r="G44">
        <f t="shared" si="6"/>
        <v>502.40920041545178</v>
      </c>
      <c r="H44">
        <f t="shared" si="7"/>
        <v>454.31641843793528</v>
      </c>
      <c r="I44">
        <f t="shared" si="8"/>
        <v>301.35084989422654</v>
      </c>
      <c r="J44">
        <f t="shared" si="0"/>
        <v>299.24592202421371</v>
      </c>
      <c r="K44">
        <f t="shared" si="9"/>
        <v>301.35084989422654</v>
      </c>
      <c r="L44">
        <f t="shared" si="1"/>
        <v>1.3508498942265419</v>
      </c>
      <c r="M44">
        <f t="shared" si="2"/>
        <v>0.45028329807551393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517.79949675702471</v>
      </c>
      <c r="F45">
        <f t="shared" si="5"/>
        <v>454.60935664106279</v>
      </c>
      <c r="G45">
        <f t="shared" si="6"/>
        <v>470.58414470851864</v>
      </c>
      <c r="H45">
        <f t="shared" si="7"/>
        <v>425.53779473159091</v>
      </c>
      <c r="I45" t="str">
        <f t="shared" si="8"/>
        <v/>
      </c>
      <c r="J45">
        <f t="shared" si="0"/>
        <v>301.07156190947182</v>
      </c>
      <c r="K45">
        <f t="shared" si="9"/>
        <v>301.07156190947182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488.81832384124999</v>
      </c>
      <c r="F46">
        <f t="shared" si="5"/>
        <v>429.16492794528494</v>
      </c>
      <c r="G46">
        <f t="shared" si="6"/>
        <v>440.77504366545685</v>
      </c>
      <c r="H46">
        <f t="shared" si="7"/>
        <v>398.58214978810742</v>
      </c>
      <c r="I46" t="str">
        <f t="shared" si="8"/>
        <v/>
      </c>
      <c r="J46">
        <f t="shared" si="0"/>
        <v>302.58277815717753</v>
      </c>
      <c r="K46">
        <f t="shared" si="9"/>
        <v>302.58277815717753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66.015000000000001</v>
      </c>
      <c r="D47" s="3"/>
      <c r="E47">
        <f t="shared" si="4"/>
        <v>527.47422354013474</v>
      </c>
      <c r="F47">
        <f t="shared" si="5"/>
        <v>463.10341920020727</v>
      </c>
      <c r="G47">
        <f t="shared" si="6"/>
        <v>478.86919685914978</v>
      </c>
      <c r="H47">
        <f t="shared" si="7"/>
        <v>433.02976585101646</v>
      </c>
      <c r="I47" t="str">
        <f t="shared" si="8"/>
        <v/>
      </c>
      <c r="J47">
        <f t="shared" si="0"/>
        <v>302.07365334919086</v>
      </c>
      <c r="K47">
        <f t="shared" si="9"/>
        <v>302.07365334919086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497.95155737925211</v>
      </c>
      <c r="F48">
        <f t="shared" si="5"/>
        <v>437.18357888791434</v>
      </c>
      <c r="G48">
        <f t="shared" si="6"/>
        <v>448.53528009613171</v>
      </c>
      <c r="H48">
        <f t="shared" si="7"/>
        <v>405.59954281853044</v>
      </c>
      <c r="I48" t="str">
        <f t="shared" si="8"/>
        <v/>
      </c>
      <c r="J48">
        <f t="shared" si="0"/>
        <v>303.5840360693839</v>
      </c>
      <c r="K48">
        <f t="shared" si="9"/>
        <v>303.5840360693839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470.0812711420694</v>
      </c>
      <c r="F49">
        <f t="shared" si="5"/>
        <v>412.71446878827032</v>
      </c>
      <c r="G49">
        <f t="shared" si="6"/>
        <v>420.1228619640986</v>
      </c>
      <c r="H49">
        <f t="shared" si="7"/>
        <v>379.90688425608317</v>
      </c>
      <c r="I49" t="str">
        <f t="shared" si="8"/>
        <v/>
      </c>
      <c r="J49">
        <f t="shared" si="0"/>
        <v>304.80758453218715</v>
      </c>
      <c r="K49">
        <f t="shared" si="9"/>
        <v>304.80758453218715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59.03</v>
      </c>
      <c r="D50" s="3"/>
      <c r="E50">
        <f t="shared" si="4"/>
        <v>502.80088133141976</v>
      </c>
      <c r="F50">
        <f t="shared" si="5"/>
        <v>441.44111111003139</v>
      </c>
      <c r="G50">
        <f t="shared" si="6"/>
        <v>452.54022534297917</v>
      </c>
      <c r="H50">
        <f t="shared" si="7"/>
        <v>409.22111738182105</v>
      </c>
      <c r="I50" t="str">
        <f t="shared" si="8"/>
        <v/>
      </c>
      <c r="J50">
        <f t="shared" si="0"/>
        <v>304.2199937282104</v>
      </c>
      <c r="K50">
        <f t="shared" si="9"/>
        <v>304.2199937282104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8+72.38</f>
        <v>80.38</v>
      </c>
      <c r="D51" s="3">
        <v>301</v>
      </c>
      <c r="E51">
        <f t="shared" si="4"/>
        <v>555.03917904060518</v>
      </c>
      <c r="F51">
        <f t="shared" si="5"/>
        <v>487.30445988176791</v>
      </c>
      <c r="G51">
        <f t="shared" si="6"/>
        <v>504.25411439346033</v>
      </c>
      <c r="H51">
        <f t="shared" si="7"/>
        <v>455.98472926926922</v>
      </c>
      <c r="I51">
        <f t="shared" si="8"/>
        <v>305.43465688989392</v>
      </c>
      <c r="J51">
        <f t="shared" si="0"/>
        <v>303.31973061249869</v>
      </c>
      <c r="K51">
        <f t="shared" si="9"/>
        <v>305.43465688989392</v>
      </c>
      <c r="L51">
        <f t="shared" si="1"/>
        <v>4.4346568898939154</v>
      </c>
      <c r="M51">
        <f t="shared" si="2"/>
        <v>1.4733079368418323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523.97370577624315</v>
      </c>
      <c r="F52">
        <f t="shared" si="5"/>
        <v>460.03009035666821</v>
      </c>
      <c r="G52">
        <f t="shared" si="6"/>
        <v>472.31219281290055</v>
      </c>
      <c r="H52">
        <f t="shared" si="7"/>
        <v>427.10042659625833</v>
      </c>
      <c r="I52" t="str">
        <f t="shared" si="8"/>
        <v/>
      </c>
      <c r="J52">
        <f t="shared" si="0"/>
        <v>304.92966376040988</v>
      </c>
      <c r="K52">
        <f t="shared" si="9"/>
        <v>304.92966376040988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494.64696315573758</v>
      </c>
      <c r="F53">
        <f t="shared" si="5"/>
        <v>434.28226387443789</v>
      </c>
      <c r="G53">
        <f t="shared" si="6"/>
        <v>442.39362875216165</v>
      </c>
      <c r="H53">
        <f t="shared" si="7"/>
        <v>400.04579690866314</v>
      </c>
      <c r="I53" t="str">
        <f t="shared" si="8"/>
        <v/>
      </c>
      <c r="J53">
        <f t="shared" si="0"/>
        <v>306.2364669657747</v>
      </c>
      <c r="K53">
        <f t="shared" si="9"/>
        <v>306.2364669657747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72.39</v>
      </c>
      <c r="D54" s="3"/>
      <c r="E54">
        <f t="shared" si="4"/>
        <v>539.35163464294044</v>
      </c>
      <c r="F54">
        <f t="shared" si="5"/>
        <v>473.53135946246221</v>
      </c>
      <c r="G54">
        <f t="shared" si="6"/>
        <v>486.76025285102872</v>
      </c>
      <c r="H54">
        <f t="shared" si="7"/>
        <v>440.16545582834794</v>
      </c>
      <c r="I54" t="str">
        <f t="shared" si="8"/>
        <v/>
      </c>
      <c r="J54">
        <f t="shared" si="0"/>
        <v>305.36590363411426</v>
      </c>
      <c r="K54">
        <f t="shared" si="9"/>
        <v>305.36590363411426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509.16419127173219</v>
      </c>
      <c r="F55">
        <f t="shared" si="5"/>
        <v>447.02786864106577</v>
      </c>
      <c r="G55">
        <f t="shared" si="6"/>
        <v>455.9264780115256</v>
      </c>
      <c r="H55">
        <f t="shared" si="7"/>
        <v>412.28322329673614</v>
      </c>
      <c r="I55" t="str">
        <f t="shared" si="8"/>
        <v/>
      </c>
      <c r="J55">
        <f t="shared" si="0"/>
        <v>306.74464534432963</v>
      </c>
      <c r="K55">
        <f t="shared" si="9"/>
        <v>306.74464534432963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52.26</v>
      </c>
      <c r="D56" s="3"/>
      <c r="E56">
        <f t="shared" si="4"/>
        <v>532.92633532134118</v>
      </c>
      <c r="F56">
        <f t="shared" si="5"/>
        <v>467.89017748157437</v>
      </c>
      <c r="G56">
        <f t="shared" si="6"/>
        <v>479.3058652580487</v>
      </c>
      <c r="H56">
        <f t="shared" si="7"/>
        <v>433.42463446183956</v>
      </c>
      <c r="I56" t="str">
        <f t="shared" si="8"/>
        <v/>
      </c>
      <c r="J56">
        <f t="shared" si="0"/>
        <v>306.46554301973481</v>
      </c>
      <c r="K56">
        <f t="shared" si="9"/>
        <v>306.46554301973481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503.09851514760823</v>
      </c>
      <c r="F57">
        <f t="shared" si="5"/>
        <v>441.70242290840025</v>
      </c>
      <c r="G57">
        <f t="shared" si="6"/>
        <v>448.94428778318678</v>
      </c>
      <c r="H57">
        <f t="shared" si="7"/>
        <v>405.96939852050161</v>
      </c>
      <c r="I57" t="str">
        <f t="shared" si="8"/>
        <v/>
      </c>
      <c r="J57">
        <f t="shared" si="0"/>
        <v>307.73302438789858</v>
      </c>
      <c r="K57">
        <f t="shared" si="9"/>
        <v>307.73302438789858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8</v>
      </c>
      <c r="D58" s="3">
        <v>312</v>
      </c>
      <c r="E58">
        <f t="shared" si="4"/>
        <v>482.9401543294166</v>
      </c>
      <c r="F58">
        <f t="shared" si="5"/>
        <v>424.00410628219316</v>
      </c>
      <c r="G58">
        <f t="shared" si="6"/>
        <v>428.50596110406826</v>
      </c>
      <c r="H58">
        <f t="shared" si="7"/>
        <v>387.48751688289769</v>
      </c>
      <c r="I58">
        <f t="shared" si="8"/>
        <v>308.7270821862968</v>
      </c>
      <c r="J58">
        <f t="shared" si="0"/>
        <v>308.51658939929541</v>
      </c>
      <c r="K58">
        <f t="shared" si="9"/>
        <v>308.7270821862968</v>
      </c>
      <c r="L58">
        <f t="shared" si="1"/>
        <v>-3.2729178137032022</v>
      </c>
      <c r="M58">
        <f t="shared" si="2"/>
        <v>1.0490121197766675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455.91005443891902</v>
      </c>
      <c r="F59">
        <f t="shared" si="5"/>
        <v>400.27264961195056</v>
      </c>
      <c r="G59">
        <f t="shared" si="6"/>
        <v>401.36229798720456</v>
      </c>
      <c r="H59">
        <f t="shared" si="7"/>
        <v>362.94216261720749</v>
      </c>
      <c r="I59" t="str">
        <f t="shared" si="8"/>
        <v/>
      </c>
      <c r="J59">
        <f t="shared" si="0"/>
        <v>309.33048699474307</v>
      </c>
      <c r="K59">
        <f t="shared" si="9"/>
        <v>309.33048699474307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430.39282585046669</v>
      </c>
      <c r="F60">
        <f t="shared" si="5"/>
        <v>377.86943959627399</v>
      </c>
      <c r="G60">
        <f t="shared" si="6"/>
        <v>375.93804723394817</v>
      </c>
      <c r="H60">
        <f t="shared" si="7"/>
        <v>339.9516311258734</v>
      </c>
      <c r="I60" t="str">
        <f t="shared" si="8"/>
        <v/>
      </c>
      <c r="J60">
        <f t="shared" si="0"/>
        <v>309.91780847040059</v>
      </c>
      <c r="K60">
        <f t="shared" si="9"/>
        <v>309.91780847040059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406.3037933469563</v>
      </c>
      <c r="F61">
        <f t="shared" si="5"/>
        <v>356.72013443643283</v>
      </c>
      <c r="G61">
        <f t="shared" si="6"/>
        <v>352.12429285667446</v>
      </c>
      <c r="H61">
        <f t="shared" si="7"/>
        <v>318.41743233075329</v>
      </c>
      <c r="I61" t="str">
        <f t="shared" si="8"/>
        <v/>
      </c>
      <c r="J61">
        <f t="shared" si="0"/>
        <v>310.30270210567949</v>
      </c>
      <c r="K61">
        <f t="shared" si="9"/>
        <v>310.30270210567949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383.56302097256986</v>
      </c>
      <c r="F62">
        <f t="shared" si="5"/>
        <v>336.75455323485085</v>
      </c>
      <c r="G62">
        <f t="shared" si="6"/>
        <v>329.8190181390512</v>
      </c>
      <c r="H62">
        <f t="shared" si="7"/>
        <v>298.24731499690444</v>
      </c>
      <c r="I62" t="str">
        <f t="shared" si="8"/>
        <v/>
      </c>
      <c r="J62">
        <f t="shared" si="0"/>
        <v>310.50723823794641</v>
      </c>
      <c r="K62">
        <f t="shared" si="9"/>
        <v>310.50723823794641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362.09504677691478</v>
      </c>
      <c r="F63">
        <f t="shared" si="5"/>
        <v>317.90644310999045</v>
      </c>
      <c r="G63">
        <f t="shared" si="6"/>
        <v>308.92666860245527</v>
      </c>
      <c r="H63">
        <f t="shared" si="7"/>
        <v>279.35487153374572</v>
      </c>
      <c r="I63" t="str">
        <f t="shared" si="8"/>
        <v/>
      </c>
      <c r="J63">
        <f t="shared" si="0"/>
        <v>310.55157157624478</v>
      </c>
      <c r="K63">
        <f t="shared" si="9"/>
        <v>310.55157157624478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341.82863240550114</v>
      </c>
      <c r="F64">
        <f t="shared" si="5"/>
        <v>300.11325934578753</v>
      </c>
      <c r="G64">
        <f t="shared" si="6"/>
        <v>289.3577426562336</v>
      </c>
      <c r="H64">
        <f t="shared" si="7"/>
        <v>261.65916783004582</v>
      </c>
      <c r="I64" t="str">
        <f t="shared" si="8"/>
        <v/>
      </c>
      <c r="J64">
        <f t="shared" si="0"/>
        <v>310.45409151574177</v>
      </c>
      <c r="K64">
        <f t="shared" si="9"/>
        <v>310.45409151574177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10</v>
      </c>
      <c r="D65" s="3">
        <v>306</v>
      </c>
      <c r="E65">
        <f t="shared" si="4"/>
        <v>332.69652670560845</v>
      </c>
      <c r="F65">
        <f t="shared" si="5"/>
        <v>292.09559860450156</v>
      </c>
      <c r="G65">
        <f t="shared" si="6"/>
        <v>281.02840817817844</v>
      </c>
      <c r="H65">
        <f t="shared" si="7"/>
        <v>254.12715327913304</v>
      </c>
      <c r="I65">
        <f t="shared" si="8"/>
        <v>310.23156130912014</v>
      </c>
      <c r="J65">
        <f t="shared" si="0"/>
        <v>309.96844532536852</v>
      </c>
      <c r="K65">
        <f t="shared" si="9"/>
        <v>310.23156130912014</v>
      </c>
      <c r="L65">
        <f t="shared" si="1"/>
        <v>4.2315613091201385</v>
      </c>
      <c r="M65">
        <f t="shared" si="2"/>
        <v>1.382863172915078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314.07554381682564</v>
      </c>
      <c r="F66">
        <f t="shared" si="5"/>
        <v>275.74704457130582</v>
      </c>
      <c r="G66">
        <f t="shared" si="6"/>
        <v>263.22669447925432</v>
      </c>
      <c r="H66">
        <f t="shared" si="7"/>
        <v>238.02949662184068</v>
      </c>
      <c r="I66" t="str">
        <f t="shared" si="8"/>
        <v/>
      </c>
      <c r="J66">
        <f t="shared" si="0"/>
        <v>309.7175479494652</v>
      </c>
      <c r="K66">
        <f t="shared" si="9"/>
        <v>309.7175479494652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296.49677500577246</v>
      </c>
      <c r="F67">
        <f t="shared" si="5"/>
        <v>260.31351705769214</v>
      </c>
      <c r="G67">
        <f t="shared" si="6"/>
        <v>246.55262838248129</v>
      </c>
      <c r="H67">
        <f t="shared" si="7"/>
        <v>222.95154426026139</v>
      </c>
      <c r="I67" t="str">
        <f t="shared" si="8"/>
        <v/>
      </c>
      <c r="J67">
        <f t="shared" ref="J67:J130" si="10">$O$2+F67-H67</f>
        <v>309.36197279743078</v>
      </c>
      <c r="K67">
        <f t="shared" si="9"/>
        <v>309.36197279743078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279.90188768118321</v>
      </c>
      <c r="F68">
        <f t="shared" ref="F68:F131" si="15">E68*$O$3</f>
        <v>245.74380214407853</v>
      </c>
      <c r="G68">
        <f t="shared" ref="G68:G131" si="16">(G67*EXP(-1/$O$6)+C68)</f>
        <v>230.93477917415711</v>
      </c>
      <c r="H68">
        <f t="shared" ref="H68:H131" si="17">G68*$O$4</f>
        <v>208.82870313760236</v>
      </c>
      <c r="I68" t="str">
        <f t="shared" ref="I68:I131" si="18">IF(ISBLANK(D68),"",($O$2+((E67*EXP(-1/$O$5))*$O$3)-((G67*EXP(-1/$O$6))*$O$4)))</f>
        <v/>
      </c>
      <c r="J68">
        <f t="shared" si="10"/>
        <v>308.91509900647611</v>
      </c>
      <c r="K68">
        <f t="shared" ref="K68:K131" si="19">IF(I68="",J68,I68)</f>
        <v>308.91509900647611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264.23581411961197</v>
      </c>
      <c r="F69">
        <f t="shared" si="15"/>
        <v>231.98955234754115</v>
      </c>
      <c r="G69">
        <f t="shared" si="16"/>
        <v>216.30624091130605</v>
      </c>
      <c r="H69">
        <f t="shared" si="17"/>
        <v>195.60047183717015</v>
      </c>
      <c r="I69" t="str">
        <f t="shared" si="18"/>
        <v/>
      </c>
      <c r="J69">
        <f t="shared" si="10"/>
        <v>308.38908051037095</v>
      </c>
      <c r="K69">
        <f t="shared" si="19"/>
        <v>308.38908051037095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249.4465687311901</v>
      </c>
      <c r="F70">
        <f t="shared" si="15"/>
        <v>219.00512618771396</v>
      </c>
      <c r="G70">
        <f t="shared" si="16"/>
        <v>202.60434580057333</v>
      </c>
      <c r="H70">
        <f t="shared" si="17"/>
        <v>183.21018139787728</v>
      </c>
      <c r="I70" t="str">
        <f t="shared" si="18"/>
        <v/>
      </c>
      <c r="J70">
        <f t="shared" si="10"/>
        <v>307.79494478983668</v>
      </c>
      <c r="K70">
        <f t="shared" si="19"/>
        <v>307.79494478983668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235.48507555299645</v>
      </c>
      <c r="F71">
        <f t="shared" si="15"/>
        <v>206.74743673216486</v>
      </c>
      <c r="G71">
        <f t="shared" si="16"/>
        <v>189.77039573310222</v>
      </c>
      <c r="H71">
        <f t="shared" si="17"/>
        <v>171.60475254776213</v>
      </c>
      <c r="I71" t="str">
        <f t="shared" si="18"/>
        <v/>
      </c>
      <c r="J71">
        <f t="shared" si="10"/>
        <v>307.1426841844027</v>
      </c>
      <c r="K71">
        <f t="shared" si="19"/>
        <v>307.1426841844027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7</v>
      </c>
      <c r="D72" s="3">
        <v>309</v>
      </c>
      <c r="E72">
        <f t="shared" si="14"/>
        <v>229.30500539760172</v>
      </c>
      <c r="F72">
        <f t="shared" si="15"/>
        <v>201.321557149553</v>
      </c>
      <c r="G72">
        <f t="shared" si="16"/>
        <v>184.74941082530478</v>
      </c>
      <c r="H72">
        <f t="shared" si="17"/>
        <v>167.06439803503594</v>
      </c>
      <c r="I72">
        <f t="shared" si="18"/>
        <v>306.44134030314319</v>
      </c>
      <c r="J72">
        <f t="shared" si="10"/>
        <v>306.25715911451704</v>
      </c>
      <c r="K72">
        <f t="shared" si="19"/>
        <v>306.44134030314319</v>
      </c>
      <c r="L72">
        <f t="shared" si="11"/>
        <v>-2.5586596968568074</v>
      </c>
      <c r="M72">
        <f t="shared" si="12"/>
        <v>0.82804520933877268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216.4708329939948</v>
      </c>
      <c r="F73">
        <f t="shared" si="15"/>
        <v>190.05361483604</v>
      </c>
      <c r="G73">
        <f t="shared" si="16"/>
        <v>173.04647965589865</v>
      </c>
      <c r="H73">
        <f t="shared" si="17"/>
        <v>156.48172206151938</v>
      </c>
      <c r="I73" t="str">
        <f t="shared" si="18"/>
        <v/>
      </c>
      <c r="J73">
        <f t="shared" si="10"/>
        <v>305.57189277452062</v>
      </c>
      <c r="K73">
        <f t="shared" si="19"/>
        <v>305.57189277452062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204.35498761076801</v>
      </c>
      <c r="F74">
        <f t="shared" si="15"/>
        <v>179.41633784112642</v>
      </c>
      <c r="G74">
        <f t="shared" si="16"/>
        <v>162.08486937809397</v>
      </c>
      <c r="H74">
        <f t="shared" si="17"/>
        <v>146.56940453706599</v>
      </c>
      <c r="I74" t="str">
        <f t="shared" si="18"/>
        <v/>
      </c>
      <c r="J74">
        <f t="shared" si="10"/>
        <v>304.84693330406037</v>
      </c>
      <c r="K74">
        <f t="shared" si="19"/>
        <v>304.84693330406037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192.91726457464895</v>
      </c>
      <c r="F75">
        <f t="shared" si="15"/>
        <v>169.37442790599823</v>
      </c>
      <c r="G75">
        <f t="shared" si="16"/>
        <v>151.8176211013043</v>
      </c>
      <c r="H75">
        <f t="shared" si="17"/>
        <v>137.28498167923036</v>
      </c>
      <c r="I75" t="str">
        <f t="shared" si="18"/>
        <v/>
      </c>
      <c r="J75">
        <f t="shared" si="10"/>
        <v>304.0894462267679</v>
      </c>
      <c r="K75">
        <f t="shared" si="19"/>
        <v>304.0894462267679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182.11970946288778</v>
      </c>
      <c r="F76">
        <f t="shared" si="15"/>
        <v>159.89456241096178</v>
      </c>
      <c r="G76">
        <f t="shared" si="16"/>
        <v>142.20075054071796</v>
      </c>
      <c r="H76">
        <f t="shared" si="17"/>
        <v>128.58867956920949</v>
      </c>
      <c r="I76" t="str">
        <f t="shared" si="18"/>
        <v/>
      </c>
      <c r="J76">
        <f t="shared" si="10"/>
        <v>303.30588284175229</v>
      </c>
      <c r="K76">
        <f t="shared" si="19"/>
        <v>303.30588284175229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171.92649215701755</v>
      </c>
      <c r="F77">
        <f t="shared" si="15"/>
        <v>150.94528379916994</v>
      </c>
      <c r="G77">
        <f t="shared" si="16"/>
        <v>133.19305959122144</v>
      </c>
      <c r="H77">
        <f t="shared" si="17"/>
        <v>120.44324376272539</v>
      </c>
      <c r="I77" t="str">
        <f t="shared" si="18"/>
        <v/>
      </c>
      <c r="J77">
        <f t="shared" si="10"/>
        <v>302.50204003644455</v>
      </c>
      <c r="K77">
        <f t="shared" si="19"/>
        <v>302.50204003644455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162.30378794580972</v>
      </c>
      <c r="F78">
        <f t="shared" si="15"/>
        <v>142.49689518928841</v>
      </c>
      <c r="G78">
        <f t="shared" si="16"/>
        <v>124.75595983715189</v>
      </c>
      <c r="H78">
        <f t="shared" si="17"/>
        <v>112.81377969418764</v>
      </c>
      <c r="I78" t="str">
        <f t="shared" si="18"/>
        <v/>
      </c>
      <c r="J78">
        <f t="shared" si="10"/>
        <v>301.68311549510076</v>
      </c>
      <c r="K78">
        <f t="shared" si="19"/>
        <v>301.68311549510076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153.2196652828826</v>
      </c>
      <c r="F79">
        <f t="shared" si="15"/>
        <v>134.521361830708</v>
      </c>
      <c r="G79">
        <f t="shared" si="16"/>
        <v>116.85330724180511</v>
      </c>
      <c r="H79">
        <f t="shared" si="17"/>
        <v>105.66760319043669</v>
      </c>
      <c r="I79" t="str">
        <f t="shared" si="18"/>
        <v/>
      </c>
      <c r="J79">
        <f t="shared" si="10"/>
        <v>300.85375864027128</v>
      </c>
      <c r="K79">
        <f t="shared" si="19"/>
        <v>300.85375864027128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144.64397982650212</v>
      </c>
      <c r="F80">
        <f t="shared" si="15"/>
        <v>126.99221807429635</v>
      </c>
      <c r="G80">
        <f t="shared" si="16"/>
        <v>109.45124730851842</v>
      </c>
      <c r="H80">
        <f t="shared" si="17"/>
        <v>98.97410045367765</v>
      </c>
      <c r="I80" t="str">
        <f t="shared" si="18"/>
        <v/>
      </c>
      <c r="J80">
        <f t="shared" si="10"/>
        <v>300.01811762061874</v>
      </c>
      <c r="K80">
        <f t="shared" si="19"/>
        <v>300.01811762061874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136.54827440996181</v>
      </c>
      <c r="F81">
        <f t="shared" si="15"/>
        <v>119.88447954998496</v>
      </c>
      <c r="G81">
        <f t="shared" si="16"/>
        <v>102.51807005000781</v>
      </c>
      <c r="H81">
        <f t="shared" si="17"/>
        <v>92.704596913779881</v>
      </c>
      <c r="I81" t="str">
        <f t="shared" si="18"/>
        <v/>
      </c>
      <c r="J81">
        <f t="shared" si="10"/>
        <v>299.17988263620509</v>
      </c>
      <c r="K81">
        <f t="shared" si="19"/>
        <v>299.17988263620509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8</v>
      </c>
      <c r="D82" s="3">
        <v>299</v>
      </c>
      <c r="E82">
        <f t="shared" si="14"/>
        <v>136.90568461060801</v>
      </c>
      <c r="F82">
        <f t="shared" si="15"/>
        <v>120.19827286649134</v>
      </c>
      <c r="G82">
        <f t="shared" si="16"/>
        <v>104.0240741446565</v>
      </c>
      <c r="H82">
        <f t="shared" si="17"/>
        <v>94.066439781840174</v>
      </c>
      <c r="I82">
        <f t="shared" si="18"/>
        <v>298.34232587165246</v>
      </c>
      <c r="J82">
        <f t="shared" si="10"/>
        <v>298.13183308465113</v>
      </c>
      <c r="K82">
        <f t="shared" si="19"/>
        <v>298.34232587165246</v>
      </c>
      <c r="L82">
        <f t="shared" si="11"/>
        <v>-0.65767412834753713</v>
      </c>
      <c r="M82">
        <f t="shared" si="12"/>
        <v>0.21995790245737029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129.24309060713338</v>
      </c>
      <c r="F83">
        <f t="shared" si="15"/>
        <v>113.47079060368822</v>
      </c>
      <c r="G83">
        <f t="shared" si="16"/>
        <v>97.434680575075646</v>
      </c>
      <c r="H83">
        <f t="shared" si="17"/>
        <v>88.107811469033777</v>
      </c>
      <c r="I83" t="str">
        <f t="shared" si="18"/>
        <v/>
      </c>
      <c r="J83">
        <f t="shared" si="10"/>
        <v>297.36297913465444</v>
      </c>
      <c r="K83">
        <f t="shared" si="19"/>
        <v>297.36297913465444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122.00937102935617</v>
      </c>
      <c r="F84">
        <f t="shared" si="15"/>
        <v>107.11984467969424</v>
      </c>
      <c r="G84">
        <f t="shared" si="16"/>
        <v>91.262691418577617</v>
      </c>
      <c r="H84">
        <f t="shared" si="17"/>
        <v>82.526631813288532</v>
      </c>
      <c r="I84" t="str">
        <f t="shared" si="18"/>
        <v/>
      </c>
      <c r="J84">
        <f t="shared" si="10"/>
        <v>296.59321286640568</v>
      </c>
      <c r="K84">
        <f t="shared" si="19"/>
        <v>296.59321286640568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115.18052182943907</v>
      </c>
      <c r="F85">
        <f t="shared" si="15"/>
        <v>101.1243604028335</v>
      </c>
      <c r="G85">
        <f t="shared" si="16"/>
        <v>85.481666238387561</v>
      </c>
      <c r="H85">
        <f t="shared" si="17"/>
        <v>77.298991370813283</v>
      </c>
      <c r="I85" t="str">
        <f t="shared" si="18"/>
        <v/>
      </c>
      <c r="J85">
        <f t="shared" si="10"/>
        <v>295.82536903202026</v>
      </c>
      <c r="K85">
        <f t="shared" si="19"/>
        <v>295.82536903202026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108.73388246309277</v>
      </c>
      <c r="F86">
        <f t="shared" si="15"/>
        <v>95.464442629280967</v>
      </c>
      <c r="G86">
        <f t="shared" si="16"/>
        <v>80.066839464298738</v>
      </c>
      <c r="H86">
        <f t="shared" si="17"/>
        <v>72.40249523891201</v>
      </c>
      <c r="I86" t="str">
        <f t="shared" si="18"/>
        <v/>
      </c>
      <c r="J86">
        <f t="shared" si="10"/>
        <v>295.06194739036891</v>
      </c>
      <c r="K86">
        <f t="shared" si="19"/>
        <v>295.06194739036891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102.64806069385084</v>
      </c>
      <c r="F87">
        <f t="shared" si="15"/>
        <v>90.121309743917237</v>
      </c>
      <c r="G87">
        <f t="shared" si="16"/>
        <v>74.995014298433389</v>
      </c>
      <c r="H87">
        <f t="shared" si="17"/>
        <v>67.81616711754414</v>
      </c>
      <c r="I87" t="str">
        <f t="shared" si="18"/>
        <v/>
      </c>
      <c r="J87">
        <f t="shared" si="10"/>
        <v>294.30514262637308</v>
      </c>
      <c r="K87">
        <f t="shared" si="19"/>
        <v>294.30514262637308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96.902861606039878</v>
      </c>
      <c r="F88">
        <f t="shared" si="15"/>
        <v>85.077231336266436</v>
      </c>
      <c r="G88">
        <f t="shared" si="16"/>
        <v>70.244463341531599</v>
      </c>
      <c r="H88">
        <f t="shared" si="17"/>
        <v>63.520359448094958</v>
      </c>
      <c r="I88" t="str">
        <f t="shared" si="18"/>
        <v/>
      </c>
      <c r="J88">
        <f t="shared" si="10"/>
        <v>293.55687188817149</v>
      </c>
      <c r="K88">
        <f t="shared" si="19"/>
        <v>293.55687188817149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91.47922059088485</v>
      </c>
      <c r="F89">
        <f t="shared" si="15"/>
        <v>80.315469364704114</v>
      </c>
      <c r="G89">
        <f t="shared" si="16"/>
        <v>65.794835514056984</v>
      </c>
      <c r="H89">
        <f t="shared" si="17"/>
        <v>59.496669244395683</v>
      </c>
      <c r="I89" t="str">
        <f t="shared" si="18"/>
        <v/>
      </c>
      <c r="J89">
        <f t="shared" si="10"/>
        <v>292.81880012030842</v>
      </c>
      <c r="K89">
        <f t="shared" si="19"/>
        <v>292.81880012030842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86.359140083373674</v>
      </c>
      <c r="F90">
        <f t="shared" si="15"/>
        <v>75.820222613697055</v>
      </c>
      <c r="G90">
        <f t="shared" si="16"/>
        <v>61.627068873374732</v>
      </c>
      <c r="H90">
        <f t="shared" si="17"/>
        <v>55.727859255418359</v>
      </c>
      <c r="I90" t="str">
        <f t="shared" si="18"/>
        <v/>
      </c>
      <c r="J90">
        <f t="shared" si="10"/>
        <v>292.0923633582787</v>
      </c>
      <c r="K90">
        <f t="shared" si="19"/>
        <v>292.0923633582787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81.52562983995162</v>
      </c>
      <c r="F91">
        <f t="shared" si="15"/>
        <v>71.576574259764442</v>
      </c>
      <c r="G91">
        <f t="shared" si="16"/>
        <v>57.723308953515918</v>
      </c>
      <c r="H91">
        <f t="shared" si="17"/>
        <v>52.19778412191117</v>
      </c>
      <c r="I91" t="str">
        <f t="shared" si="18"/>
        <v/>
      </c>
      <c r="J91">
        <f t="shared" si="10"/>
        <v>291.37879013785329</v>
      </c>
      <c r="K91">
        <f t="shared" si="19"/>
        <v>291.37879013785329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76.962650558865576</v>
      </c>
      <c r="F92">
        <f t="shared" si="15"/>
        <v>67.570442372165445</v>
      </c>
      <c r="G92">
        <f t="shared" si="16"/>
        <v>54.066832277700534</v>
      </c>
      <c r="H92">
        <f t="shared" si="17"/>
        <v>48.891321210633635</v>
      </c>
      <c r="I92" t="str">
        <f t="shared" si="18"/>
        <v/>
      </c>
      <c r="J92">
        <f t="shared" si="10"/>
        <v>290.67912116153178</v>
      </c>
      <c r="K92">
        <f t="shared" si="19"/>
        <v>290.67912116153178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72.655060656070688</v>
      </c>
      <c r="F93">
        <f t="shared" si="15"/>
        <v>63.788533184057385</v>
      </c>
      <c r="G93">
        <f t="shared" si="16"/>
        <v>50.641974715951335</v>
      </c>
      <c r="H93">
        <f t="shared" si="17"/>
        <v>45.794305829889581</v>
      </c>
      <c r="I93" t="str">
        <f t="shared" si="18"/>
        <v/>
      </c>
      <c r="J93">
        <f t="shared" si="10"/>
        <v>289.99422735416778</v>
      </c>
      <c r="K93">
        <f t="shared" si="19"/>
        <v>289.99422735416778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68.588566020082766</v>
      </c>
      <c r="F94">
        <f t="shared" si="15"/>
        <v>60.218296979061073</v>
      </c>
      <c r="G94">
        <f t="shared" si="16"/>
        <v>47.434064380886774</v>
      </c>
      <c r="H94">
        <f t="shared" si="17"/>
        <v>42.893470548825036</v>
      </c>
      <c r="I94" t="str">
        <f t="shared" si="18"/>
        <v/>
      </c>
      <c r="J94">
        <f t="shared" si="10"/>
        <v>289.32482643023604</v>
      </c>
      <c r="K94">
        <f t="shared" si="19"/>
        <v>289.32482643023604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64.749672579045281</v>
      </c>
      <c r="F95">
        <f t="shared" si="15"/>
        <v>56.847886446849657</v>
      </c>
      <c r="G95">
        <f t="shared" si="16"/>
        <v>44.429358774222599</v>
      </c>
      <c r="H95">
        <f t="shared" si="17"/>
        <v>40.17638836053861</v>
      </c>
      <c r="I95" t="str">
        <f t="shared" si="18"/>
        <v/>
      </c>
      <c r="J95">
        <f t="shared" si="10"/>
        <v>288.67149808631103</v>
      </c>
      <c r="K95">
        <f t="shared" si="19"/>
        <v>288.67149808631103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61.125641522611751</v>
      </c>
      <c r="F96">
        <f t="shared" si="15"/>
        <v>53.666117369569982</v>
      </c>
      <c r="G96">
        <f t="shared" si="16"/>
        <v>41.614985914721387</v>
      </c>
      <c r="H96">
        <f t="shared" si="17"/>
        <v>37.631419445518326</v>
      </c>
      <c r="I96" t="str">
        <f t="shared" si="18"/>
        <v/>
      </c>
      <c r="J96">
        <f t="shared" si="10"/>
        <v>288.03469792405167</v>
      </c>
      <c r="K96">
        <f t="shared" si="19"/>
        <v>288.03469792405167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57.704447030053686</v>
      </c>
      <c r="F97">
        <f t="shared" si="15"/>
        <v>50.662431508639933</v>
      </c>
      <c r="G97">
        <f t="shared" si="16"/>
        <v>38.978889195385683</v>
      </c>
      <c r="H97">
        <f t="shared" si="17"/>
        <v>35.247661307342803</v>
      </c>
      <c r="I97" t="str">
        <f t="shared" si="18"/>
        <v/>
      </c>
      <c r="J97">
        <f t="shared" si="10"/>
        <v>287.41477020129713</v>
      </c>
      <c r="K97">
        <f t="shared" si="19"/>
        <v>287.41477020129713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54.47473636432106</v>
      </c>
      <c r="F98">
        <f t="shared" si="15"/>
        <v>47.826861568767129</v>
      </c>
      <c r="G98">
        <f t="shared" si="16"/>
        <v>36.509775733666181</v>
      </c>
      <c r="H98">
        <f t="shared" si="17"/>
        <v>33.014902067030938</v>
      </c>
      <c r="I98" t="str">
        <f t="shared" si="18"/>
        <v/>
      </c>
      <c r="J98">
        <f t="shared" si="10"/>
        <v>286.81195950173617</v>
      </c>
      <c r="K98">
        <f t="shared" si="19"/>
        <v>286.81195950173617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51.425792199633221</v>
      </c>
      <c r="F99">
        <f t="shared" si="15"/>
        <v>45.149998122927059</v>
      </c>
      <c r="G99">
        <f t="shared" si="16"/>
        <v>34.197067993420298</v>
      </c>
      <c r="H99">
        <f t="shared" si="17"/>
        <v>30.923576715955846</v>
      </c>
      <c r="I99" t="str">
        <f t="shared" si="18"/>
        <v/>
      </c>
      <c r="J99">
        <f t="shared" si="10"/>
        <v>286.22642140697121</v>
      </c>
      <c r="K99">
        <f t="shared" si="19"/>
        <v>286.22642140697121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48.547497057589801</v>
      </c>
      <c r="F100">
        <f t="shared" si="15"/>
        <v>42.622958388546124</v>
      </c>
      <c r="G100">
        <f t="shared" si="16"/>
        <v>32.030858471372483</v>
      </c>
      <c r="H100">
        <f t="shared" si="17"/>
        <v>28.964726139913239</v>
      </c>
      <c r="I100" t="str">
        <f t="shared" si="18"/>
        <v/>
      </c>
      <c r="J100">
        <f t="shared" si="10"/>
        <v>285.65823224863288</v>
      </c>
      <c r="K100">
        <f t="shared" si="19"/>
        <v>285.65823224863288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45.83029973378806</v>
      </c>
      <c r="F101">
        <f t="shared" si="15"/>
        <v>40.237356751277694</v>
      </c>
      <c r="G101">
        <f t="shared" si="16"/>
        <v>30.001867253955741</v>
      </c>
      <c r="H101">
        <f t="shared" si="17"/>
        <v>27.129958738805648</v>
      </c>
      <c r="I101" t="str">
        <f t="shared" si="18"/>
        <v/>
      </c>
      <c r="J101">
        <f t="shared" si="10"/>
        <v>285.107398012472</v>
      </c>
      <c r="K101">
        <f t="shared" si="19"/>
        <v>285.107398012472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43.265183603538212</v>
      </c>
      <c r="F102">
        <f t="shared" si="15"/>
        <v>37.985276938558805</v>
      </c>
      <c r="G102">
        <f t="shared" si="16"/>
        <v>28.101402262710351</v>
      </c>
      <c r="H102">
        <f t="shared" si="17"/>
        <v>25.411414477523579</v>
      </c>
      <c r="I102" t="str">
        <f t="shared" si="18"/>
        <v/>
      </c>
      <c r="J102">
        <f t="shared" si="10"/>
        <v>284.57386246103522</v>
      </c>
      <c r="K102">
        <f t="shared" si="19"/>
        <v>284.57386246103522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40.843636701503932</v>
      </c>
      <c r="F103">
        <f t="shared" si="15"/>
        <v>35.859245750609354</v>
      </c>
      <c r="G103">
        <f t="shared" si="16"/>
        <v>26.321322017933472</v>
      </c>
      <c r="H103">
        <f t="shared" si="17"/>
        <v>23.801731214019629</v>
      </c>
      <c r="I103" t="str">
        <f t="shared" si="18"/>
        <v/>
      </c>
      <c r="J103">
        <f t="shared" si="10"/>
        <v>284.05751453658974</v>
      </c>
      <c r="K103">
        <f t="shared" si="19"/>
        <v>284.05751453658974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38.557623475981593</v>
      </c>
      <c r="F104">
        <f t="shared" si="15"/>
        <v>33.852208261704007</v>
      </c>
      <c r="G104">
        <f t="shared" si="16"/>
        <v>24.654000761061251</v>
      </c>
      <c r="H104">
        <f t="shared" si="17"/>
        <v>22.294013160327061</v>
      </c>
      <c r="I104" t="str">
        <f t="shared" si="18"/>
        <v/>
      </c>
      <c r="J104">
        <f t="shared" si="10"/>
        <v>283.55819510137695</v>
      </c>
      <c r="K104">
        <f t="shared" si="19"/>
        <v>283.55819510137695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36.399558124088998</v>
      </c>
      <c r="F105">
        <f t="shared" si="15"/>
        <v>31.957504409425784</v>
      </c>
      <c r="G105">
        <f t="shared" si="16"/>
        <v>23.092295786369839</v>
      </c>
      <c r="H105">
        <f t="shared" si="17"/>
        <v>20.881801341411716</v>
      </c>
      <c r="I105" t="str">
        <f t="shared" si="18"/>
        <v/>
      </c>
      <c r="J105">
        <f t="shared" si="10"/>
        <v>283.07570306801404</v>
      </c>
      <c r="K105">
        <f t="shared" si="19"/>
        <v>283.07570306801404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34.362279419380201</v>
      </c>
      <c r="F106">
        <f t="shared" si="15"/>
        <v>30.168846894216177</v>
      </c>
      <c r="G106">
        <f t="shared" si="16"/>
        <v>21.629516842046201</v>
      </c>
      <c r="H106">
        <f t="shared" si="17"/>
        <v>19.559045925304691</v>
      </c>
      <c r="I106" t="str">
        <f t="shared" si="18"/>
        <v/>
      </c>
      <c r="J106">
        <f t="shared" si="10"/>
        <v>282.60980096891149</v>
      </c>
      <c r="K106">
        <f t="shared" si="19"/>
        <v>282.60980096891149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32.439026948355632</v>
      </c>
      <c r="F107">
        <f t="shared" si="15"/>
        <v>28.480300315884744</v>
      </c>
      <c r="G107">
        <f t="shared" si="16"/>
        <v>20.259397469544762</v>
      </c>
      <c r="H107">
        <f t="shared" si="17"/>
        <v>18.320080305979737</v>
      </c>
      <c r="I107" t="str">
        <f t="shared" si="18"/>
        <v/>
      </c>
      <c r="J107">
        <f t="shared" si="10"/>
        <v>282.160220009905</v>
      </c>
      <c r="K107">
        <f t="shared" si="19"/>
        <v>282.160220009905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30.623418677011717</v>
      </c>
      <c r="F108">
        <f t="shared" si="15"/>
        <v>26.886261477845544</v>
      </c>
      <c r="G108">
        <f t="shared" si="16"/>
        <v>18.976068158449344</v>
      </c>
      <c r="H108">
        <f t="shared" si="17"/>
        <v>17.159596827947951</v>
      </c>
      <c r="I108" t="str">
        <f t="shared" si="18"/>
        <v/>
      </c>
      <c r="J108">
        <f t="shared" si="10"/>
        <v>281.7266646498976</v>
      </c>
      <c r="K108">
        <f t="shared" si="19"/>
        <v>281.7266646498976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28.909429772987927</v>
      </c>
      <c r="F109">
        <f t="shared" si="15"/>
        <v>25.381440793723076</v>
      </c>
      <c r="G109">
        <f t="shared" si="16"/>
        <v>17.774031201837438</v>
      </c>
      <c r="H109">
        <f t="shared" si="17"/>
        <v>16.072624048575335</v>
      </c>
      <c r="I109" t="str">
        <f t="shared" si="18"/>
        <v/>
      </c>
      <c r="J109">
        <f t="shared" si="10"/>
        <v>281.30881674514774</v>
      </c>
      <c r="K109">
        <f t="shared" si="19"/>
        <v>281.30881674514774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27.291372613035612</v>
      </c>
      <c r="F110">
        <f t="shared" si="15"/>
        <v>23.960844734628107</v>
      </c>
      <c r="G110">
        <f t="shared" si="16"/>
        <v>16.648137144428677</v>
      </c>
      <c r="H110">
        <f t="shared" si="17"/>
        <v>15.054505440716394</v>
      </c>
      <c r="I110" t="str">
        <f t="shared" si="18"/>
        <v/>
      </c>
      <c r="J110">
        <f t="shared" si="10"/>
        <v>280.90633929391169</v>
      </c>
      <c r="K110">
        <f t="shared" si="19"/>
        <v>280.90633929391169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25.763877909466274</v>
      </c>
      <c r="F111">
        <f t="shared" si="15"/>
        <v>22.619759258857282</v>
      </c>
      <c r="G111">
        <f t="shared" si="16"/>
        <v>15.593562722622746</v>
      </c>
      <c r="H111">
        <f t="shared" si="17"/>
        <v>14.100879444427031</v>
      </c>
      <c r="I111" t="str">
        <f t="shared" si="18"/>
        <v/>
      </c>
      <c r="J111">
        <f t="shared" si="10"/>
        <v>280.51887981443025</v>
      </c>
      <c r="K111">
        <f t="shared" si="19"/>
        <v>280.51887981443025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24.321876892950179</v>
      </c>
      <c r="F112">
        <f t="shared" si="15"/>
        <v>21.353734169030375</v>
      </c>
      <c r="G112">
        <f t="shared" si="16"/>
        <v>14.605790201923179</v>
      </c>
      <c r="H112">
        <f t="shared" si="17"/>
        <v>13.207660782299529</v>
      </c>
      <c r="I112" t="str">
        <f t="shared" si="18"/>
        <v/>
      </c>
      <c r="J112">
        <f t="shared" si="10"/>
        <v>280.14607338673085</v>
      </c>
      <c r="K112">
        <f t="shared" si="19"/>
        <v>280.14607338673085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22.960584492541503</v>
      </c>
      <c r="F113">
        <f t="shared" si="15"/>
        <v>20.158568344756599</v>
      </c>
      <c r="G113">
        <f t="shared" si="16"/>
        <v>13.680588023229783</v>
      </c>
      <c r="H113">
        <f t="shared" si="17"/>
        <v>12.371022958375573</v>
      </c>
      <c r="I113" t="str">
        <f t="shared" si="18"/>
        <v/>
      </c>
      <c r="J113">
        <f t="shared" si="10"/>
        <v>279.787545386381</v>
      </c>
      <c r="K113">
        <f t="shared" si="19"/>
        <v>279.787545386381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21.675483457115334</v>
      </c>
      <c r="F114">
        <f t="shared" si="15"/>
        <v>19.030295801826728</v>
      </c>
      <c r="G114">
        <f t="shared" si="16"/>
        <v>12.813992675089539</v>
      </c>
      <c r="H114">
        <f t="shared" si="17"/>
        <v>11.587381865663723</v>
      </c>
      <c r="I114" t="str">
        <f t="shared" si="18"/>
        <v/>
      </c>
      <c r="J114">
        <f t="shared" si="10"/>
        <v>279.44291393616305</v>
      </c>
      <c r="K114">
        <f t="shared" si="19"/>
        <v>279.44291393616305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20.46230936552589</v>
      </c>
      <c r="F115">
        <f t="shared" si="15"/>
        <v>17.965172531670518</v>
      </c>
      <c r="G115">
        <f t="shared" si="16"/>
        <v>12.002291714247789</v>
      </c>
      <c r="H115">
        <f t="shared" si="17"/>
        <v>10.853380432036886</v>
      </c>
      <c r="I115" t="str">
        <f t="shared" si="18"/>
        <v/>
      </c>
      <c r="J115">
        <f t="shared" si="10"/>
        <v>279.11179209963365</v>
      </c>
      <c r="K115">
        <f t="shared" si="19"/>
        <v>279.11179209963365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19.317036475744278</v>
      </c>
      <c r="F116">
        <f t="shared" si="15"/>
        <v>16.959664077407993</v>
      </c>
      <c r="G116">
        <f t="shared" si="16"/>
        <v>11.24200786176074</v>
      </c>
      <c r="H116">
        <f t="shared" si="17"/>
        <v>10.165874238733725</v>
      </c>
      <c r="I116" t="str">
        <f t="shared" si="18"/>
        <v/>
      </c>
      <c r="J116">
        <f t="shared" si="10"/>
        <v>278.79378983867423</v>
      </c>
      <c r="K116">
        <f t="shared" si="19"/>
        <v>278.79378983867423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18.235864366018241</v>
      </c>
      <c r="F117">
        <f t="shared" si="15"/>
        <v>16.010433805267628</v>
      </c>
      <c r="G117">
        <f t="shared" si="16"/>
        <v>10.529884106537981</v>
      </c>
      <c r="H117">
        <f t="shared" si="17"/>
        <v>9.5219180498545324</v>
      </c>
      <c r="I117" t="str">
        <f t="shared" si="18"/>
        <v/>
      </c>
      <c r="J117">
        <f t="shared" si="10"/>
        <v>278.48851575541306</v>
      </c>
      <c r="K117">
        <f t="shared" si="19"/>
        <v>278.48851575541306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17.215205323724533</v>
      </c>
      <c r="F118">
        <f t="shared" si="15"/>
        <v>15.114331832451775</v>
      </c>
      <c r="G118">
        <f t="shared" si="16"/>
        <v>9.8628697524994635</v>
      </c>
      <c r="H118">
        <f t="shared" si="17"/>
        <v>8.9187531951446939</v>
      </c>
      <c r="I118" t="str">
        <f t="shared" si="18"/>
        <v/>
      </c>
      <c r="J118">
        <f t="shared" si="10"/>
        <v>278.19557863730711</v>
      </c>
      <c r="K118">
        <f t="shared" si="19"/>
        <v>278.19557863730711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16.251672440065626</v>
      </c>
      <c r="F119">
        <f t="shared" si="15"/>
        <v>14.268384574708055</v>
      </c>
      <c r="G119">
        <f t="shared" si="16"/>
        <v>9.2381073495737951</v>
      </c>
      <c r="H119">
        <f t="shared" si="17"/>
        <v>8.3537957520143618</v>
      </c>
      <c r="I119" t="str">
        <f t="shared" si="18"/>
        <v/>
      </c>
      <c r="J119">
        <f t="shared" si="10"/>
        <v>277.9145888226937</v>
      </c>
      <c r="K119">
        <f t="shared" si="19"/>
        <v>277.9145888226937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15.342068371104771</v>
      </c>
      <c r="F120">
        <f t="shared" si="15"/>
        <v>13.469784878921894</v>
      </c>
      <c r="G120">
        <f t="shared" si="16"/>
        <v>8.6529204525510153</v>
      </c>
      <c r="H120">
        <f t="shared" si="17"/>
        <v>7.8246254761667995</v>
      </c>
      <c r="I120" t="str">
        <f t="shared" si="18"/>
        <v/>
      </c>
      <c r="J120">
        <f t="shared" si="10"/>
        <v>277.6451594027551</v>
      </c>
      <c r="K120">
        <f t="shared" si="19"/>
        <v>277.6451594027551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14.483374727844497</v>
      </c>
      <c r="F121">
        <f t="shared" si="15"/>
        <v>12.7158827079866</v>
      </c>
      <c r="G121">
        <f t="shared" si="16"/>
        <v>8.1048021553494909</v>
      </c>
      <c r="H121">
        <f t="shared" si="17"/>
        <v>7.3289754334148398</v>
      </c>
      <c r="I121" t="str">
        <f t="shared" si="18"/>
        <v/>
      </c>
      <c r="J121">
        <f t="shared" si="10"/>
        <v>277.3869072745718</v>
      </c>
      <c r="K121">
        <f t="shared" si="19"/>
        <v>277.3869072745718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13.6727420601411</v>
      </c>
      <c r="F122">
        <f t="shared" si="15"/>
        <v>12.004176347040103</v>
      </c>
      <c r="G122">
        <f t="shared" si="16"/>
        <v>7.5914043515784275</v>
      </c>
      <c r="H122">
        <f t="shared" si="17"/>
        <v>6.864722288268819</v>
      </c>
      <c r="I122" t="str">
        <f t="shared" si="18"/>
        <v/>
      </c>
      <c r="J122">
        <f t="shared" si="10"/>
        <v>277.13945405877132</v>
      </c>
      <c r="K122">
        <f t="shared" si="19"/>
        <v>277.13945405877132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12.907480401218178</v>
      </c>
      <c r="F123">
        <f t="shared" si="15"/>
        <v>11.332304101887516</v>
      </c>
      <c r="G123">
        <f t="shared" si="16"/>
        <v>7.110527675388866</v>
      </c>
      <c r="H123">
        <f t="shared" si="17"/>
        <v>6.4298772076928197</v>
      </c>
      <c r="I123" t="str">
        <f t="shared" si="18"/>
        <v/>
      </c>
      <c r="J123">
        <f t="shared" si="10"/>
        <v>276.90242689419472</v>
      </c>
      <c r="K123">
        <f t="shared" si="19"/>
        <v>276.90242689419472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12.185050341402555</v>
      </c>
      <c r="F124">
        <f t="shared" si="15"/>
        <v>10.698036462061948</v>
      </c>
      <c r="G124">
        <f t="shared" si="16"/>
        <v>6.6601120795203697</v>
      </c>
      <c r="H124">
        <f t="shared" si="17"/>
        <v>6.0225773410614956</v>
      </c>
      <c r="I124" t="str">
        <f t="shared" si="18"/>
        <v/>
      </c>
      <c r="J124">
        <f t="shared" si="10"/>
        <v>276.67545912100047</v>
      </c>
      <c r="K124">
        <f t="shared" si="19"/>
        <v>276.67545912100047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11.50305460146209</v>
      </c>
      <c r="F125">
        <f t="shared" si="15"/>
        <v>10.09926870251782</v>
      </c>
      <c r="G125">
        <f t="shared" si="16"/>
        <v>6.2382280101803147</v>
      </c>
      <c r="H125">
        <f t="shared" si="17"/>
        <v>5.6410778398180854</v>
      </c>
      <c r="I125" t="str">
        <f t="shared" si="18"/>
        <v/>
      </c>
      <c r="J125">
        <f t="shared" si="10"/>
        <v>276.45819086269972</v>
      </c>
      <c r="K125">
        <f t="shared" si="19"/>
        <v>276.45819086269972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10.859230077582716</v>
      </c>
      <c r="F126">
        <f t="shared" si="15"/>
        <v>9.5340138994064834</v>
      </c>
      <c r="G126">
        <f t="shared" si="16"/>
        <v>5.8430681409494785</v>
      </c>
      <c r="H126">
        <f t="shared" si="17"/>
        <v>5.2837443826463186</v>
      </c>
      <c r="I126" t="str">
        <f t="shared" si="18"/>
        <v/>
      </c>
      <c r="J126">
        <f t="shared" si="10"/>
        <v>276.25026951676017</v>
      </c>
      <c r="K126">
        <f t="shared" si="19"/>
        <v>276.25026951676017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10.251440331587105</v>
      </c>
      <c r="F127">
        <f t="shared" si="15"/>
        <v>9.0003963367579924</v>
      </c>
      <c r="G127">
        <f t="shared" si="16"/>
        <v>5.4729396303024744</v>
      </c>
      <c r="H127">
        <f t="shared" si="17"/>
        <v>4.9490461741344856</v>
      </c>
      <c r="I127" t="str">
        <f t="shared" si="18"/>
        <v/>
      </c>
      <c r="J127">
        <f t="shared" si="10"/>
        <v>276.05135016262352</v>
      </c>
      <c r="K127">
        <f t="shared" si="19"/>
        <v>276.05135016262352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9.6776685014748693</v>
      </c>
      <c r="F128">
        <f t="shared" si="15"/>
        <v>8.4966452821900731</v>
      </c>
      <c r="G128">
        <f t="shared" si="16"/>
        <v>5.1262568695747088</v>
      </c>
      <c r="H128">
        <f t="shared" si="17"/>
        <v>4.6355493869383686</v>
      </c>
      <c r="I128" t="str">
        <f t="shared" si="18"/>
        <v/>
      </c>
      <c r="J128">
        <f t="shared" si="10"/>
        <v>275.86109589525171</v>
      </c>
      <c r="K128">
        <f t="shared" si="19"/>
        <v>275.86109589525171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9.1360106087589177</v>
      </c>
      <c r="F129">
        <f t="shared" si="15"/>
        <v>8.0210891109898892</v>
      </c>
      <c r="G129">
        <f t="shared" si="16"/>
        <v>4.8015346903085705</v>
      </c>
      <c r="H129">
        <f t="shared" si="17"/>
        <v>4.3419110193496371</v>
      </c>
      <c r="I129" t="str">
        <f t="shared" si="18"/>
        <v/>
      </c>
      <c r="J129">
        <f t="shared" si="10"/>
        <v>275.67917809164021</v>
      </c>
      <c r="K129">
        <f t="shared" si="19"/>
        <v>275.67917809164021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8.6246692403893803</v>
      </c>
      <c r="F130">
        <f t="shared" si="15"/>
        <v>7.572149759070208</v>
      </c>
      <c r="G130">
        <f t="shared" si="16"/>
        <v>4.4973820018795339</v>
      </c>
      <c r="H130">
        <f t="shared" si="17"/>
        <v>4.0668731419559032</v>
      </c>
      <c r="I130" t="str">
        <f t="shared" si="18"/>
        <v/>
      </c>
      <c r="J130">
        <f t="shared" si="10"/>
        <v>275.5052766171143</v>
      </c>
      <c r="K130">
        <f t="shared" si="19"/>
        <v>275.5052766171143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8.1419475842994409</v>
      </c>
      <c r="F131">
        <f t="shared" si="15"/>
        <v>7.1483374863929106</v>
      </c>
      <c r="G131">
        <f t="shared" si="16"/>
        <v>4.212495832146141</v>
      </c>
      <c r="H131">
        <f t="shared" si="17"/>
        <v>3.8092575087454645</v>
      </c>
      <c r="I131" t="str">
        <f t="shared" si="18"/>
        <v/>
      </c>
      <c r="J131">
        <f t="shared" ref="J131:J150" si="20">$O$2+F131-H131</f>
        <v>275.33907997764743</v>
      </c>
      <c r="K131">
        <f t="shared" si="19"/>
        <v>275.33907997764743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7.6862437987809287</v>
      </c>
      <c r="F132">
        <f t="shared" ref="F132:F150" si="25">E132*$O$3</f>
        <v>6.7482459334830391</v>
      </c>
      <c r="G132">
        <f t="shared" ref="G132:G150" si="26">(G131*EXP(-1/$O$6)+C132)</f>
        <v>3.9456557455943515</v>
      </c>
      <c r="H132">
        <f t="shared" ref="H132:H150" si="27">G132*$O$4</f>
        <v>3.5679605095710256</v>
      </c>
      <c r="I132" t="str">
        <f t="shared" ref="I132:I150" si="28">IF(ISBLANK(D132),"",($O$2+((E131*EXP(-1/$O$5))*$O$3)-((G131*EXP(-1/$O$6))*$O$4)))</f>
        <v/>
      </c>
      <c r="J132">
        <f t="shared" si="20"/>
        <v>275.18028542391198</v>
      </c>
      <c r="K132">
        <f t="shared" ref="K132:K150" si="29">IF(I132="",J132,I132)</f>
        <v>275.18028542391198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7.2560456970052547</v>
      </c>
      <c r="F133">
        <f t="shared" si="25"/>
        <v>6.3705474546291345</v>
      </c>
      <c r="G133">
        <f t="shared" si="26"/>
        <v>3.6957186150639312</v>
      </c>
      <c r="H133">
        <f t="shared" si="27"/>
        <v>3.3419484423490515</v>
      </c>
      <c r="I133" t="str">
        <f t="shared" si="28"/>
        <v/>
      </c>
      <c r="J133">
        <f t="shared" si="20"/>
        <v>275.0285990122801</v>
      </c>
      <c r="K133">
        <f t="shared" si="29"/>
        <v>275.0285990122801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6.849925729051038</v>
      </c>
      <c r="F134">
        <f t="shared" si="25"/>
        <v>6.013988712283755</v>
      </c>
      <c r="G134">
        <f t="shared" si="26"/>
        <v>3.4616137246592569</v>
      </c>
      <c r="H134">
        <f t="shared" si="27"/>
        <v>3.1302530847411343</v>
      </c>
      <c r="I134" t="str">
        <f t="shared" si="28"/>
        <v/>
      </c>
      <c r="J134">
        <f t="shared" si="20"/>
        <v>274.88373562754265</v>
      </c>
      <c r="K134">
        <f t="shared" si="29"/>
        <v>274.88373562754265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6.4665362447870223</v>
      </c>
      <c r="F135">
        <f t="shared" si="25"/>
        <v>5.6773865180448535</v>
      </c>
      <c r="G135">
        <f t="shared" si="26"/>
        <v>3.2423381828657014</v>
      </c>
      <c r="H135">
        <f t="shared" si="27"/>
        <v>2.9319675463467183</v>
      </c>
      <c r="I135" t="str">
        <f t="shared" si="28"/>
        <v/>
      </c>
      <c r="J135">
        <f t="shared" si="20"/>
        <v>274.74541897169814</v>
      </c>
      <c r="K135">
        <f t="shared" si="29"/>
        <v>274.74541897169814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6.1046050218908405</v>
      </c>
      <c r="F136">
        <f t="shared" si="25"/>
        <v>5.3596239064169122</v>
      </c>
      <c r="G136">
        <f t="shared" si="26"/>
        <v>3.0369526262216562</v>
      </c>
      <c r="H136">
        <f t="shared" si="27"/>
        <v>2.7462423836382239</v>
      </c>
      <c r="I136" t="str">
        <f t="shared" si="28"/>
        <v/>
      </c>
      <c r="J136">
        <f t="shared" si="20"/>
        <v>274.6133815227787</v>
      </c>
      <c r="K136">
        <f t="shared" si="29"/>
        <v>274.6133815227787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5.7629310441640067</v>
      </c>
      <c r="F137">
        <f t="shared" si="25"/>
        <v>5.0596464283231546</v>
      </c>
      <c r="G137">
        <f t="shared" si="26"/>
        <v>2.8445771951409786</v>
      </c>
      <c r="H137">
        <f t="shared" si="27"/>
        <v>2.572281960995177</v>
      </c>
      <c r="I137" t="str">
        <f t="shared" si="28"/>
        <v/>
      </c>
      <c r="J137">
        <f t="shared" si="20"/>
        <v>274.48736446732801</v>
      </c>
      <c r="K137">
        <f t="shared" si="29"/>
        <v>274.48736446732801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5.4403805161340903</v>
      </c>
      <c r="F138">
        <f t="shared" si="25"/>
        <v>4.7764586520694383</v>
      </c>
      <c r="G138">
        <f t="shared" si="26"/>
        <v>2.6643877646465266</v>
      </c>
      <c r="H138">
        <f t="shared" si="27"/>
        <v>2.4093410422482338</v>
      </c>
      <c r="I138" t="str">
        <f t="shared" si="28"/>
        <v/>
      </c>
      <c r="J138">
        <f t="shared" si="20"/>
        <v>274.36711760982121</v>
      </c>
      <c r="K138">
        <f t="shared" si="29"/>
        <v>274.36711760982121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5.1358831007191057</v>
      </c>
      <c r="F139">
        <f t="shared" si="25"/>
        <v>4.5091208601487383</v>
      </c>
      <c r="G139">
        <f t="shared" si="26"/>
        <v>2.4956124138674629</v>
      </c>
      <c r="H139">
        <f t="shared" si="27"/>
        <v>2.2567215981314774</v>
      </c>
      <c r="I139" t="str">
        <f t="shared" si="28"/>
        <v/>
      </c>
      <c r="J139">
        <f t="shared" si="20"/>
        <v>274.25239926201726</v>
      </c>
      <c r="K139">
        <f t="shared" si="29"/>
        <v>274.25239926201726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4.8484283674693547</v>
      </c>
      <c r="F140">
        <f t="shared" si="25"/>
        <v>4.256745930925085</v>
      </c>
      <c r="G140">
        <f t="shared" si="26"/>
        <v>2.3375281191758659</v>
      </c>
      <c r="H140">
        <f t="shared" si="27"/>
        <v>2.1137698159662941</v>
      </c>
      <c r="I140" t="str">
        <f t="shared" si="28"/>
        <v/>
      </c>
      <c r="J140">
        <f t="shared" si="20"/>
        <v>274.1429761149588</v>
      </c>
      <c r="K140">
        <f t="shared" si="29"/>
        <v>274.1429761149588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4.5770624396007298</v>
      </c>
      <c r="F141">
        <f t="shared" si="25"/>
        <v>4.0184963948492527</v>
      </c>
      <c r="G141">
        <f t="shared" si="26"/>
        <v>2.1894576567962392</v>
      </c>
      <c r="H141">
        <f t="shared" si="27"/>
        <v>1.9798732987665026</v>
      </c>
      <c r="I141" t="str">
        <f t="shared" si="28"/>
        <v/>
      </c>
      <c r="J141">
        <f t="shared" si="20"/>
        <v>274.03862309608274</v>
      </c>
      <c r="K141">
        <f t="shared" si="29"/>
        <v>274.03862309608274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4.3208848286931403</v>
      </c>
      <c r="F142">
        <f t="shared" si="25"/>
        <v>3.7935816554376913</v>
      </c>
      <c r="G142">
        <f t="shared" si="26"/>
        <v>2.0507667016188815</v>
      </c>
      <c r="H142">
        <f t="shared" si="27"/>
        <v>1.8544584417658556</v>
      </c>
      <c r="I142" t="str">
        <f t="shared" si="28"/>
        <v/>
      </c>
      <c r="J142">
        <f t="shared" si="20"/>
        <v>273.93912321367185</v>
      </c>
      <c r="K142">
        <f t="shared" si="29"/>
        <v>273.93912321367185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4.079045446550472</v>
      </c>
      <c r="F143">
        <f t="shared" si="25"/>
        <v>3.5812553657929165</v>
      </c>
      <c r="G143">
        <f t="shared" si="26"/>
        <v>1.9208611097886068</v>
      </c>
      <c r="H143">
        <f t="shared" si="27"/>
        <v>1.7369879751291233</v>
      </c>
      <c r="I143" t="str">
        <f t="shared" si="28"/>
        <v/>
      </c>
      <c r="J143">
        <f t="shared" si="20"/>
        <v>273.84426739066379</v>
      </c>
      <c r="K143">
        <f t="shared" si="29"/>
        <v>273.84426739066379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3.850741784306368</v>
      </c>
      <c r="F144">
        <f t="shared" si="25"/>
        <v>3.3808129519597236</v>
      </c>
      <c r="G144">
        <f t="shared" si="26"/>
        <v>1.7991843734275828</v>
      </c>
      <c r="H144">
        <f t="shared" si="27"/>
        <v>1.6269586623198724</v>
      </c>
      <c r="I144" t="str">
        <f t="shared" si="28"/>
        <v/>
      </c>
      <c r="J144">
        <f t="shared" si="20"/>
        <v>273.75385428963989</v>
      </c>
      <c r="K144">
        <f t="shared" si="29"/>
        <v>273.75385428963989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3.6352162494151101</v>
      </c>
      <c r="F145">
        <f t="shared" si="25"/>
        <v>3.1915892748988468</v>
      </c>
      <c r="G145">
        <f t="shared" si="26"/>
        <v>1.6852152365884729</v>
      </c>
      <c r="H145">
        <f t="shared" si="27"/>
        <v>1.5238991442648864</v>
      </c>
      <c r="I145" t="str">
        <f t="shared" si="28"/>
        <v/>
      </c>
      <c r="J145">
        <f t="shared" si="20"/>
        <v>273.66769013063396</v>
      </c>
      <c r="K145">
        <f t="shared" si="29"/>
        <v>273.66769013063396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3.4317536516907832</v>
      </c>
      <c r="F146">
        <f t="shared" si="25"/>
        <v>3.0129564233196593</v>
      </c>
      <c r="G146">
        <f t="shared" si="26"/>
        <v>1.5784654622247645</v>
      </c>
      <c r="H146">
        <f t="shared" si="27"/>
        <v>1.4273679200797527</v>
      </c>
      <c r="I146" t="str">
        <f t="shared" si="28"/>
        <v/>
      </c>
      <c r="J146">
        <f t="shared" si="20"/>
        <v>273.58558850323993</v>
      </c>
      <c r="K146">
        <f t="shared" si="29"/>
        <v>273.58558850323993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3.2396788300525121</v>
      </c>
      <c r="F147">
        <f t="shared" si="25"/>
        <v>2.8443216300477467</v>
      </c>
      <c r="G147">
        <f t="shared" si="26"/>
        <v>1.4784777406121168</v>
      </c>
      <c r="H147">
        <f t="shared" si="27"/>
        <v>1.3369514557051676</v>
      </c>
      <c r="I147" t="str">
        <f t="shared" si="28"/>
        <v/>
      </c>
      <c r="J147">
        <f t="shared" si="20"/>
        <v>273.50737017434261</v>
      </c>
      <c r="K147">
        <f t="shared" si="29"/>
        <v>273.50737017434261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3.0583544121004724</v>
      </c>
      <c r="F148">
        <f t="shared" si="25"/>
        <v>2.6851253050131305</v>
      </c>
      <c r="G148">
        <f t="shared" si="26"/>
        <v>1.38482373026053</v>
      </c>
      <c r="H148">
        <f t="shared" si="27"/>
        <v>1.2522624123514672</v>
      </c>
      <c r="I148" t="str">
        <f t="shared" si="28"/>
        <v/>
      </c>
      <c r="J148">
        <f t="shared" si="20"/>
        <v>273.43286289266166</v>
      </c>
      <c r="K148">
        <f t="shared" si="29"/>
        <v>273.43286289266166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2.8871786990881483</v>
      </c>
      <c r="F149">
        <f t="shared" si="25"/>
        <v>2.5348391783318918</v>
      </c>
      <c r="G149">
        <f t="shared" si="26"/>
        <v>1.2971022229247164</v>
      </c>
      <c r="H149">
        <f t="shared" si="27"/>
        <v>1.1729379871621426</v>
      </c>
      <c r="I149" t="str">
        <f t="shared" si="28"/>
        <v/>
      </c>
      <c r="J149">
        <f t="shared" si="20"/>
        <v>273.36190119116975</v>
      </c>
      <c r="K149">
        <f t="shared" si="29"/>
        <v>273.36190119116975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2.7255836692724302</v>
      </c>
      <c r="F150">
        <f t="shared" si="25"/>
        <v>2.3929645473192838</v>
      </c>
      <c r="G150">
        <f t="shared" si="26"/>
        <v>1.2149374248516909</v>
      </c>
      <c r="H150">
        <f t="shared" si="27"/>
        <v>1.098638358987847</v>
      </c>
      <c r="I150" t="str">
        <f t="shared" si="28"/>
        <v/>
      </c>
      <c r="J150">
        <f t="shared" si="20"/>
        <v>273.29432618833147</v>
      </c>
      <c r="K150">
        <f t="shared" si="29"/>
        <v>273.29432618833147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81.311424310911264</v>
      </c>
      <c r="S2">
        <f>SQRT(R2/11)</f>
        <v>2.7188136502210476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0.84409732048579134</v>
      </c>
      <c r="Q3" t="s">
        <v>20</v>
      </c>
      <c r="R3">
        <f>RSQ(D2:D100,I2:I100)</f>
        <v>0.95220790909579878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0.86858035024637914</v>
      </c>
      <c r="Q4" t="s">
        <v>21</v>
      </c>
      <c r="R4">
        <f>1-((1-$R$3)*($Y$3-1))/(Y3-Y4-1)</f>
        <v>0.90441581819159755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87.62</v>
      </c>
      <c r="D5" s="3"/>
      <c r="E5">
        <f t="shared" si="4"/>
        <v>87.62</v>
      </c>
      <c r="F5">
        <f t="shared" si="5"/>
        <v>73.959807220965047</v>
      </c>
      <c r="G5">
        <f t="shared" si="6"/>
        <v>87.62</v>
      </c>
      <c r="H5">
        <f t="shared" si="7"/>
        <v>76.105010288587749</v>
      </c>
      <c r="I5" t="str">
        <f t="shared" si="8"/>
        <v/>
      </c>
      <c r="J5">
        <f t="shared" si="0"/>
        <v>269.85479693237733</v>
      </c>
      <c r="K5">
        <f t="shared" si="9"/>
        <v>269.85479693237733</v>
      </c>
      <c r="L5" t="str">
        <f t="shared" si="1"/>
        <v/>
      </c>
      <c r="M5" t="str">
        <f t="shared" si="2"/>
        <v/>
      </c>
      <c r="N5" s="1" t="s">
        <v>14</v>
      </c>
      <c r="O5" s="5">
        <v>16.015378165310935</v>
      </c>
      <c r="Q5" s="1" t="s">
        <v>22</v>
      </c>
      <c r="R5">
        <f>LARGE(L2:L150,1)/LARGE(D2:D100,1)*100</f>
        <v>1.523310948724744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82.316312487177697</v>
      </c>
      <c r="F6">
        <f t="shared" si="5"/>
        <v>69.482978802697787</v>
      </c>
      <c r="G6">
        <f t="shared" si="6"/>
        <v>81.592434757418829</v>
      </c>
      <c r="H6">
        <f t="shared" si="7"/>
        <v>70.869585559053689</v>
      </c>
      <c r="I6" t="str">
        <f t="shared" si="8"/>
        <v/>
      </c>
      <c r="J6">
        <f t="shared" si="0"/>
        <v>270.61339324364411</v>
      </c>
      <c r="K6">
        <f t="shared" si="9"/>
        <v>270.61339324364411</v>
      </c>
      <c r="L6" t="str">
        <f t="shared" si="1"/>
        <v/>
      </c>
      <c r="M6" t="str">
        <f t="shared" si="2"/>
        <v/>
      </c>
      <c r="N6" s="1" t="s">
        <v>15</v>
      </c>
      <c r="O6" s="5">
        <v>14.030610522967851</v>
      </c>
      <c r="Q6" s="1" t="s">
        <v>45</v>
      </c>
      <c r="R6">
        <f>AVEDEV(M2:M150)</f>
        <v>0.34635734459315604</v>
      </c>
      <c r="S6">
        <f>_xlfn.STDEV.P(M2:M150)</f>
        <v>0.4062205953028738</v>
      </c>
    </row>
    <row r="7" spans="1:25">
      <c r="A7">
        <f t="shared" si="3"/>
        <v>5</v>
      </c>
      <c r="B7" s="13">
        <f>Edwards!B7</f>
        <v>43180</v>
      </c>
      <c r="C7" s="3">
        <v>87.4</v>
      </c>
      <c r="D7" s="3"/>
      <c r="E7">
        <f t="shared" si="4"/>
        <v>164.73366014022696</v>
      </c>
      <c r="F7">
        <f t="shared" si="5"/>
        <v>139.05124111818259</v>
      </c>
      <c r="G7">
        <f t="shared" si="6"/>
        <v>163.37951848486244</v>
      </c>
      <c r="H7">
        <f t="shared" si="7"/>
        <v>141.9082393886666</v>
      </c>
      <c r="I7" t="str">
        <f t="shared" si="8"/>
        <v/>
      </c>
      <c r="J7">
        <f t="shared" si="0"/>
        <v>269.14300172951596</v>
      </c>
      <c r="K7">
        <f t="shared" si="9"/>
        <v>269.14300172951596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154.76223973133361</v>
      </c>
      <c r="F8">
        <f t="shared" si="5"/>
        <v>130.63439186959837</v>
      </c>
      <c r="G8">
        <f t="shared" si="6"/>
        <v>152.14029562513855</v>
      </c>
      <c r="H8">
        <f t="shared" si="7"/>
        <v>132.14607126067051</v>
      </c>
      <c r="I8" t="str">
        <f t="shared" si="8"/>
        <v/>
      </c>
      <c r="J8">
        <f t="shared" si="0"/>
        <v>270.48832060892789</v>
      </c>
      <c r="K8">
        <f t="shared" si="9"/>
        <v>270.48832060892789</v>
      </c>
      <c r="L8" t="str">
        <f t="shared" si="1"/>
        <v/>
      </c>
      <c r="M8" t="str">
        <f t="shared" si="2"/>
        <v/>
      </c>
      <c r="O8">
        <f>1.1*O3</f>
        <v>0.92850705253437049</v>
      </c>
    </row>
    <row r="9" spans="1:25">
      <c r="A9">
        <f t="shared" si="3"/>
        <v>7</v>
      </c>
      <c r="B9" s="13">
        <f>Edwards!B9</f>
        <v>43182</v>
      </c>
      <c r="C9" s="3">
        <f>17+76.97</f>
        <v>93.97</v>
      </c>
      <c r="D9" s="3">
        <v>269</v>
      </c>
      <c r="E9">
        <f t="shared" si="4"/>
        <v>239.36439496621736</v>
      </c>
      <c r="F9">
        <f t="shared" si="5"/>
        <v>202.0468444106867</v>
      </c>
      <c r="G9">
        <f t="shared" si="6"/>
        <v>235.64424269308981</v>
      </c>
      <c r="H9">
        <f t="shared" si="7"/>
        <v>204.67595885190673</v>
      </c>
      <c r="I9">
        <f t="shared" si="8"/>
        <v>271.67155586538246</v>
      </c>
      <c r="J9">
        <f t="shared" si="0"/>
        <v>269.37088555878</v>
      </c>
      <c r="K9">
        <f t="shared" si="9"/>
        <v>271.67155586538246</v>
      </c>
      <c r="L9">
        <f t="shared" si="1"/>
        <v>2.6715558653824587</v>
      </c>
      <c r="M9">
        <f t="shared" si="2"/>
        <v>0.99314344438009627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224.87553451658721</v>
      </c>
      <c r="F10">
        <f t="shared" si="5"/>
        <v>189.81683612826134</v>
      </c>
      <c r="G10">
        <f t="shared" si="6"/>
        <v>219.43377651103967</v>
      </c>
      <c r="H10">
        <f t="shared" si="7"/>
        <v>190.59586645784452</v>
      </c>
      <c r="I10" t="str">
        <f t="shared" si="8"/>
        <v/>
      </c>
      <c r="J10">
        <f t="shared" si="0"/>
        <v>271.22096967041682</v>
      </c>
      <c r="K10">
        <f t="shared" si="9"/>
        <v>271.22096967041682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211.26369287820711</v>
      </c>
      <c r="F11">
        <f t="shared" si="5"/>
        <v>178.32711707442778</v>
      </c>
      <c r="G11">
        <f t="shared" si="6"/>
        <v>204.33846260615186</v>
      </c>
      <c r="H11">
        <f t="shared" si="7"/>
        <v>177.48437341925802</v>
      </c>
      <c r="I11" t="str">
        <f t="shared" si="8"/>
        <v/>
      </c>
      <c r="J11">
        <f t="shared" si="0"/>
        <v>272.84274365516973</v>
      </c>
      <c r="K11">
        <f t="shared" si="9"/>
        <v>272.84274365516973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76.53</v>
      </c>
      <c r="D12" s="3"/>
      <c r="E12">
        <f t="shared" si="4"/>
        <v>275.00578361284676</v>
      </c>
      <c r="F12">
        <f t="shared" si="5"/>
        <v>232.1316450656993</v>
      </c>
      <c r="G12">
        <f t="shared" si="6"/>
        <v>266.81158729312614</v>
      </c>
      <c r="H12">
        <f t="shared" si="7"/>
        <v>231.74730194085586</v>
      </c>
      <c r="I12" t="str">
        <f t="shared" si="8"/>
        <v/>
      </c>
      <c r="J12">
        <f t="shared" si="0"/>
        <v>272.38434312484344</v>
      </c>
      <c r="K12">
        <f t="shared" si="9"/>
        <v>272.38434312484344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258.35953001205507</v>
      </c>
      <c r="F13">
        <f t="shared" si="5"/>
        <v>218.08058700514408</v>
      </c>
      <c r="G13">
        <f t="shared" si="6"/>
        <v>248.45705351218615</v>
      </c>
      <c r="H13">
        <f t="shared" si="7"/>
        <v>215.80491456079801</v>
      </c>
      <c r="I13" t="str">
        <f t="shared" si="8"/>
        <v/>
      </c>
      <c r="J13">
        <f t="shared" si="0"/>
        <v>274.27567244434607</v>
      </c>
      <c r="K13">
        <f t="shared" si="9"/>
        <v>274.27567244434607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84.15</v>
      </c>
      <c r="D14" s="3"/>
      <c r="E14">
        <f t="shared" si="4"/>
        <v>326.8708834342923</v>
      </c>
      <c r="F14">
        <f t="shared" si="5"/>
        <v>275.91083685170958</v>
      </c>
      <c r="G14">
        <f t="shared" si="6"/>
        <v>315.51516695632921</v>
      </c>
      <c r="H14">
        <f t="shared" si="7"/>
        <v>274.0502742229732</v>
      </c>
      <c r="I14" t="str">
        <f t="shared" si="8"/>
        <v/>
      </c>
      <c r="J14">
        <f t="shared" si="0"/>
        <v>273.86056262873632</v>
      </c>
      <c r="K14">
        <f t="shared" si="9"/>
        <v>273.86056262873632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307.0852063882337</v>
      </c>
      <c r="F15">
        <f t="shared" si="5"/>
        <v>259.20979987313427</v>
      </c>
      <c r="G15">
        <f t="shared" si="6"/>
        <v>293.81021085209312</v>
      </c>
      <c r="H15">
        <f t="shared" si="7"/>
        <v>255.19777584787354</v>
      </c>
      <c r="I15" t="str">
        <f t="shared" si="8"/>
        <v/>
      </c>
      <c r="J15">
        <f t="shared" si="0"/>
        <v>276.01202402526064</v>
      </c>
      <c r="K15">
        <f t="shared" si="9"/>
        <v>276.01202402526064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21+79.65</f>
        <v>100.65</v>
      </c>
      <c r="D16" s="3">
        <v>279</v>
      </c>
      <c r="E16">
        <f t="shared" si="4"/>
        <v>389.14716741889185</v>
      </c>
      <c r="F16">
        <f t="shared" si="5"/>
        <v>328.47808129292224</v>
      </c>
      <c r="G16">
        <f t="shared" si="6"/>
        <v>374.24838461553156</v>
      </c>
      <c r="H16">
        <f t="shared" si="7"/>
        <v>325.06479298850002</v>
      </c>
      <c r="I16">
        <f t="shared" si="8"/>
        <v>277.87750524982539</v>
      </c>
      <c r="J16">
        <f t="shared" si="0"/>
        <v>275.41328830442228</v>
      </c>
      <c r="K16">
        <f t="shared" si="9"/>
        <v>277.87750524982539</v>
      </c>
      <c r="L16">
        <f t="shared" si="1"/>
        <v>-1.1224947501746101</v>
      </c>
      <c r="M16">
        <f t="shared" si="2"/>
        <v>0.40232786744609678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365.59187213825106</v>
      </c>
      <c r="F17">
        <f t="shared" si="5"/>
        <v>308.59511966328176</v>
      </c>
      <c r="G17">
        <f t="shared" si="6"/>
        <v>348.50304616311507</v>
      </c>
      <c r="H17">
        <f t="shared" si="7"/>
        <v>302.70289789828854</v>
      </c>
      <c r="I17" t="str">
        <f t="shared" si="8"/>
        <v/>
      </c>
      <c r="J17">
        <f t="shared" si="0"/>
        <v>277.89222176499328</v>
      </c>
      <c r="K17">
        <f t="shared" si="9"/>
        <v>277.89222176499328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343.46239203041068</v>
      </c>
      <c r="F18">
        <f t="shared" si="5"/>
        <v>289.91568480051006</v>
      </c>
      <c r="G18">
        <f t="shared" si="6"/>
        <v>324.52878403133627</v>
      </c>
      <c r="H18">
        <f t="shared" si="7"/>
        <v>281.87932489896957</v>
      </c>
      <c r="I18" t="str">
        <f t="shared" si="8"/>
        <v/>
      </c>
      <c r="J18">
        <f t="shared" si="0"/>
        <v>280.03635990154044</v>
      </c>
      <c r="K18">
        <f t="shared" si="9"/>
        <v>280.03635990154044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322.67242170701684</v>
      </c>
      <c r="F19">
        <f t="shared" si="5"/>
        <v>272.36692655755422</v>
      </c>
      <c r="G19">
        <f t="shared" si="6"/>
        <v>302.20376213171954</v>
      </c>
      <c r="H19">
        <f t="shared" si="7"/>
        <v>262.4882495581424</v>
      </c>
      <c r="I19" t="str">
        <f t="shared" si="8"/>
        <v/>
      </c>
      <c r="J19">
        <f t="shared" si="0"/>
        <v>281.87867699941188</v>
      </c>
      <c r="K19">
        <f t="shared" si="9"/>
        <v>281.87867699941188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303.14087989305153</v>
      </c>
      <c r="F20">
        <f t="shared" si="5"/>
        <v>255.8804044474299</v>
      </c>
      <c r="G20">
        <f t="shared" si="6"/>
        <v>281.4145257381744</v>
      </c>
      <c r="H20">
        <f t="shared" si="7"/>
        <v>244.43112733008221</v>
      </c>
      <c r="I20" t="str">
        <f t="shared" si="8"/>
        <v/>
      </c>
      <c r="J20">
        <f t="shared" si="0"/>
        <v>283.44927711734772</v>
      </c>
      <c r="K20">
        <f t="shared" si="9"/>
        <v>283.44927711734772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284.79159320833634</v>
      </c>
      <c r="F21">
        <f t="shared" si="5"/>
        <v>240.39182072403619</v>
      </c>
      <c r="G21">
        <f t="shared" si="6"/>
        <v>262.05542491533845</v>
      </c>
      <c r="H21">
        <f t="shared" si="7"/>
        <v>227.61619275692837</v>
      </c>
      <c r="I21" t="str">
        <f t="shared" si="8"/>
        <v/>
      </c>
      <c r="J21">
        <f t="shared" si="0"/>
        <v>284.77562796710777</v>
      </c>
      <c r="K21">
        <f t="shared" si="9"/>
        <v>284.77562796710777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267.55299908991788</v>
      </c>
      <c r="F22">
        <f t="shared" si="5"/>
        <v>225.84076961973705</v>
      </c>
      <c r="G22">
        <f t="shared" si="6"/>
        <v>244.02807761050465</v>
      </c>
      <c r="H22">
        <f t="shared" si="7"/>
        <v>211.95799312088272</v>
      </c>
      <c r="I22" t="str">
        <f t="shared" si="8"/>
        <v/>
      </c>
      <c r="J22">
        <f t="shared" si="0"/>
        <v>285.88277649885435</v>
      </c>
      <c r="K22">
        <f t="shared" si="9"/>
        <v>285.88277649885435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19+79.38</f>
        <v>98.38</v>
      </c>
      <c r="D23" s="3">
        <v>288</v>
      </c>
      <c r="E23">
        <f t="shared" si="4"/>
        <v>349.73786669672734</v>
      </c>
      <c r="F23">
        <f t="shared" si="5"/>
        <v>295.21279615112445</v>
      </c>
      <c r="G23">
        <f t="shared" si="6"/>
        <v>325.62086968059157</v>
      </c>
      <c r="H23">
        <f t="shared" si="7"/>
        <v>282.82788903469879</v>
      </c>
      <c r="I23">
        <f t="shared" si="8"/>
        <v>286.79354758427223</v>
      </c>
      <c r="J23">
        <f t="shared" si="0"/>
        <v>284.38490711642561</v>
      </c>
      <c r="K23">
        <f t="shared" si="9"/>
        <v>286.79354758427223</v>
      </c>
      <c r="L23">
        <f t="shared" si="1"/>
        <v>-1.2064524157277674</v>
      </c>
      <c r="M23">
        <f t="shared" si="2"/>
        <v>0.41890708879436367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328.56803838857229</v>
      </c>
      <c r="F24">
        <f t="shared" si="5"/>
        <v>277.34340080106648</v>
      </c>
      <c r="G24">
        <f t="shared" si="6"/>
        <v>303.22072089782745</v>
      </c>
      <c r="H24">
        <f t="shared" si="7"/>
        <v>263.37155995939452</v>
      </c>
      <c r="I24" t="str">
        <f t="shared" si="8"/>
        <v/>
      </c>
      <c r="J24">
        <f t="shared" si="0"/>
        <v>285.97184084167202</v>
      </c>
      <c r="K24">
        <f t="shared" si="9"/>
        <v>285.97184084167202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308.67963160571458</v>
      </c>
      <c r="F25">
        <f t="shared" si="5"/>
        <v>260.55564992692484</v>
      </c>
      <c r="G25">
        <f t="shared" si="6"/>
        <v>282.36152575842829</v>
      </c>
      <c r="H25">
        <f t="shared" si="7"/>
        <v>245.25367293935764</v>
      </c>
      <c r="I25" t="str">
        <f t="shared" si="8"/>
        <v/>
      </c>
      <c r="J25">
        <f t="shared" si="0"/>
        <v>287.30197698756717</v>
      </c>
      <c r="K25">
        <f t="shared" si="9"/>
        <v>287.30197698756717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76.400000000000006</v>
      </c>
      <c r="D26" s="3"/>
      <c r="E26">
        <f t="shared" si="4"/>
        <v>366.39508118788967</v>
      </c>
      <c r="F26">
        <f t="shared" si="5"/>
        <v>309.27310626987162</v>
      </c>
      <c r="G26">
        <f t="shared" si="6"/>
        <v>339.33727879992921</v>
      </c>
      <c r="H26">
        <f t="shared" si="7"/>
        <v>294.74169247169573</v>
      </c>
      <c r="I26" t="str">
        <f t="shared" si="8"/>
        <v/>
      </c>
      <c r="J26">
        <f t="shared" si="0"/>
        <v>286.53141379817589</v>
      </c>
      <c r="K26">
        <f t="shared" si="9"/>
        <v>286.53141379817589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344.21698238789281</v>
      </c>
      <c r="F27">
        <f t="shared" si="5"/>
        <v>290.55263249932517</v>
      </c>
      <c r="G27">
        <f t="shared" si="6"/>
        <v>315.99354920387196</v>
      </c>
      <c r="H27">
        <f t="shared" si="7"/>
        <v>274.46578764309555</v>
      </c>
      <c r="I27" t="str">
        <f t="shared" si="8"/>
        <v/>
      </c>
      <c r="J27">
        <f t="shared" si="0"/>
        <v>288.08684485622967</v>
      </c>
      <c r="K27">
        <f t="shared" si="9"/>
        <v>288.08684485622967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82.43</v>
      </c>
      <c r="D28" s="3"/>
      <c r="E28">
        <f t="shared" si="4"/>
        <v>405.81133628891951</v>
      </c>
      <c r="F28">
        <f t="shared" si="5"/>
        <v>342.54426158423536</v>
      </c>
      <c r="G28">
        <f t="shared" si="6"/>
        <v>376.68568417235946</v>
      </c>
      <c r="H28">
        <f t="shared" si="7"/>
        <v>327.18178349122491</v>
      </c>
      <c r="I28" t="str">
        <f t="shared" si="8"/>
        <v/>
      </c>
      <c r="J28">
        <f t="shared" si="0"/>
        <v>287.3624780930104</v>
      </c>
      <c r="K28">
        <f t="shared" si="9"/>
        <v>287.3624780930104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381.24734956400192</v>
      </c>
      <c r="F29">
        <f t="shared" si="5"/>
        <v>321.80986620928383</v>
      </c>
      <c r="G29">
        <f t="shared" si="6"/>
        <v>350.7726787250275</v>
      </c>
      <c r="H29">
        <f t="shared" si="7"/>
        <v>304.67425614384501</v>
      </c>
      <c r="I29" t="str">
        <f t="shared" si="8"/>
        <v/>
      </c>
      <c r="J29">
        <f t="shared" si="0"/>
        <v>289.13561006543887</v>
      </c>
      <c r="K29">
        <f t="shared" si="9"/>
        <v>289.13561006543887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358.1702346680969</v>
      </c>
      <c r="F30">
        <f t="shared" si="5"/>
        <v>302.33053536110765</v>
      </c>
      <c r="G30">
        <f t="shared" si="6"/>
        <v>326.6422837657708</v>
      </c>
      <c r="H30">
        <f t="shared" si="7"/>
        <v>283.71506923855037</v>
      </c>
      <c r="I30" t="str">
        <f t="shared" si="8"/>
        <v/>
      </c>
      <c r="J30">
        <f t="shared" si="0"/>
        <v>290.61546612255728</v>
      </c>
      <c r="K30">
        <f t="shared" si="9"/>
        <v>290.61546612255728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21+82.75</f>
        <v>103.75</v>
      </c>
      <c r="D31" s="3">
        <v>291</v>
      </c>
      <c r="E31">
        <f t="shared" si="4"/>
        <v>440.23999041936577</v>
      </c>
      <c r="F31">
        <f t="shared" si="5"/>
        <v>371.60539628367707</v>
      </c>
      <c r="G31">
        <f t="shared" si="6"/>
        <v>407.92186974632432</v>
      </c>
      <c r="H31">
        <f t="shared" si="7"/>
        <v>354.31292049742024</v>
      </c>
      <c r="I31">
        <f t="shared" si="8"/>
        <v>291.83259012391784</v>
      </c>
      <c r="J31">
        <f t="shared" si="0"/>
        <v>289.29247578625677</v>
      </c>
      <c r="K31">
        <f t="shared" si="9"/>
        <v>291.83259012391784</v>
      </c>
      <c r="L31">
        <f t="shared" si="1"/>
        <v>0.83259012391783926</v>
      </c>
      <c r="M31">
        <f t="shared" si="2"/>
        <v>0.28611344464530558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413.59201804054584</v>
      </c>
      <c r="F32">
        <f t="shared" si="5"/>
        <v>349.11191420233581</v>
      </c>
      <c r="G32">
        <f t="shared" si="6"/>
        <v>379.86006098380807</v>
      </c>
      <c r="H32">
        <f t="shared" si="7"/>
        <v>329.93898481392694</v>
      </c>
      <c r="I32" t="str">
        <f t="shared" si="8"/>
        <v/>
      </c>
      <c r="J32">
        <f t="shared" si="0"/>
        <v>291.17292938840887</v>
      </c>
      <c r="K32">
        <f t="shared" si="9"/>
        <v>291.17292938840887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70.92</v>
      </c>
      <c r="D33" s="3"/>
      <c r="E33">
        <f t="shared" si="4"/>
        <v>459.47706230572936</v>
      </c>
      <c r="F33">
        <f t="shared" si="5"/>
        <v>387.84335711694916</v>
      </c>
      <c r="G33">
        <f t="shared" si="6"/>
        <v>424.64868343723458</v>
      </c>
      <c r="H33">
        <f t="shared" si="7"/>
        <v>368.84150219157698</v>
      </c>
      <c r="I33" t="str">
        <f t="shared" si="8"/>
        <v/>
      </c>
      <c r="J33">
        <f t="shared" si="0"/>
        <v>291.00185492537219</v>
      </c>
      <c r="K33">
        <f t="shared" si="9"/>
        <v>291.00185492537219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431.66465922676139</v>
      </c>
      <c r="F34">
        <f t="shared" si="5"/>
        <v>364.3669822017215</v>
      </c>
      <c r="G34">
        <f t="shared" si="6"/>
        <v>395.4362017596024</v>
      </c>
      <c r="H34">
        <f t="shared" si="7"/>
        <v>343.46811462445328</v>
      </c>
      <c r="I34" t="str">
        <f t="shared" si="8"/>
        <v/>
      </c>
      <c r="J34">
        <f t="shared" si="0"/>
        <v>292.89886757726822</v>
      </c>
      <c r="K34">
        <f t="shared" si="9"/>
        <v>292.89886757726822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69.25</v>
      </c>
      <c r="D35" s="3"/>
      <c r="E35">
        <f t="shared" si="4"/>
        <v>474.78575643210638</v>
      </c>
      <c r="F35">
        <f t="shared" si="5"/>
        <v>400.76538480916059</v>
      </c>
      <c r="G35">
        <f t="shared" si="6"/>
        <v>437.48330852307538</v>
      </c>
      <c r="H35">
        <f t="shared" si="7"/>
        <v>379.98940534391755</v>
      </c>
      <c r="I35" t="str">
        <f t="shared" si="8"/>
        <v/>
      </c>
      <c r="J35">
        <f t="shared" si="0"/>
        <v>292.7759794652431</v>
      </c>
      <c r="K35">
        <f t="shared" si="9"/>
        <v>292.7759794652431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446.04670955177249</v>
      </c>
      <c r="F36">
        <f t="shared" si="5"/>
        <v>376.50683234415521</v>
      </c>
      <c r="G36">
        <f t="shared" si="6"/>
        <v>407.38790582205837</v>
      </c>
      <c r="H36">
        <f t="shared" si="7"/>
        <v>353.84912992506236</v>
      </c>
      <c r="I36" t="str">
        <f t="shared" si="8"/>
        <v/>
      </c>
      <c r="J36">
        <f t="shared" si="0"/>
        <v>294.65770241909286</v>
      </c>
      <c r="K36">
        <f t="shared" si="9"/>
        <v>294.65770241909286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17+71.75</f>
        <v>88.75</v>
      </c>
      <c r="D37" s="3">
        <v>299</v>
      </c>
      <c r="E37">
        <f t="shared" si="4"/>
        <v>507.79725322233611</v>
      </c>
      <c r="F37">
        <f t="shared" si="5"/>
        <v>428.6303007950188</v>
      </c>
      <c r="G37">
        <f t="shared" si="6"/>
        <v>468.11282956799568</v>
      </c>
      <c r="H37">
        <f t="shared" si="7"/>
        <v>406.59360546099327</v>
      </c>
      <c r="I37">
        <f t="shared" si="8"/>
        <v>296.20956422527775</v>
      </c>
      <c r="J37">
        <f t="shared" si="0"/>
        <v>294.03669533402552</v>
      </c>
      <c r="K37">
        <f t="shared" si="9"/>
        <v>296.20956422527775</v>
      </c>
      <c r="L37">
        <f t="shared" si="1"/>
        <v>-2.7904357747222548</v>
      </c>
      <c r="M37">
        <f t="shared" si="2"/>
        <v>0.93325611194724245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477.06000201301435</v>
      </c>
      <c r="F38">
        <f t="shared" si="5"/>
        <v>402.68506941013163</v>
      </c>
      <c r="G38">
        <f t="shared" si="6"/>
        <v>435.91035728871719</v>
      </c>
      <c r="H38">
        <f t="shared" si="7"/>
        <v>378.62317080985827</v>
      </c>
      <c r="I38" t="str">
        <f t="shared" si="8"/>
        <v/>
      </c>
      <c r="J38">
        <f t="shared" si="0"/>
        <v>296.06189860027337</v>
      </c>
      <c r="K38">
        <f t="shared" si="9"/>
        <v>296.06189860027337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448.18329377809755</v>
      </c>
      <c r="F39">
        <f t="shared" si="5"/>
        <v>378.3103173645884</v>
      </c>
      <c r="G39">
        <f t="shared" si="6"/>
        <v>405.92316123217057</v>
      </c>
      <c r="H39">
        <f t="shared" si="7"/>
        <v>352.57688155615614</v>
      </c>
      <c r="I39" t="str">
        <f t="shared" si="8"/>
        <v/>
      </c>
      <c r="J39">
        <f t="shared" si="0"/>
        <v>297.73343580843226</v>
      </c>
      <c r="K39">
        <f t="shared" si="9"/>
        <v>297.73343580843226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79.430000000000007</v>
      </c>
      <c r="D40" s="3"/>
      <c r="E40">
        <f t="shared" si="4"/>
        <v>500.48450881271901</v>
      </c>
      <c r="F40">
        <f t="shared" si="5"/>
        <v>422.45763283346355</v>
      </c>
      <c r="G40">
        <f t="shared" si="6"/>
        <v>457.42884785849208</v>
      </c>
      <c r="H40">
        <f t="shared" si="7"/>
        <v>397.31370888572673</v>
      </c>
      <c r="I40" t="str">
        <f t="shared" si="8"/>
        <v/>
      </c>
      <c r="J40">
        <f t="shared" si="0"/>
        <v>297.14392394773682</v>
      </c>
      <c r="K40">
        <f t="shared" si="9"/>
        <v>297.14392394773682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470.18990210476392</v>
      </c>
      <c r="F41">
        <f t="shared" si="5"/>
        <v>396.88603648610774</v>
      </c>
      <c r="G41">
        <f t="shared" si="6"/>
        <v>425.96134929302985</v>
      </c>
      <c r="H41">
        <f t="shared" si="7"/>
        <v>369.98165796036011</v>
      </c>
      <c r="I41" t="str">
        <f t="shared" si="8"/>
        <v/>
      </c>
      <c r="J41">
        <f t="shared" si="0"/>
        <v>298.90437852574763</v>
      </c>
      <c r="K41">
        <f t="shared" si="9"/>
        <v>298.90437852574763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71.930000000000007</v>
      </c>
      <c r="D42" s="3"/>
      <c r="E42">
        <f t="shared" si="4"/>
        <v>513.65904485244505</v>
      </c>
      <c r="F42">
        <f t="shared" si="5"/>
        <v>433.57822340323975</v>
      </c>
      <c r="G42">
        <f t="shared" si="6"/>
        <v>468.58856655299735</v>
      </c>
      <c r="H42">
        <f t="shared" si="7"/>
        <v>407.00682125805116</v>
      </c>
      <c r="I42" t="str">
        <f t="shared" si="8"/>
        <v/>
      </c>
      <c r="J42">
        <f t="shared" si="0"/>
        <v>298.57140214518853</v>
      </c>
      <c r="K42">
        <f t="shared" si="9"/>
        <v>298.57140214518853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482.56697612347739</v>
      </c>
      <c r="F43">
        <f t="shared" si="5"/>
        <v>407.3334915007581</v>
      </c>
      <c r="G43">
        <f t="shared" si="6"/>
        <v>436.35336731965123</v>
      </c>
      <c r="H43">
        <f t="shared" si="7"/>
        <v>379.0079606176896</v>
      </c>
      <c r="I43" t="str">
        <f t="shared" si="8"/>
        <v/>
      </c>
      <c r="J43">
        <f t="shared" si="0"/>
        <v>300.3255308830685</v>
      </c>
      <c r="K43">
        <f t="shared" si="9"/>
        <v>300.3255308830685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17+73.23</f>
        <v>90.23</v>
      </c>
      <c r="D44" s="3">
        <v>300</v>
      </c>
      <c r="E44">
        <f t="shared" si="4"/>
        <v>543.58692767145146</v>
      </c>
      <c r="F44">
        <f t="shared" si="5"/>
        <v>458.84026909857585</v>
      </c>
      <c r="G44">
        <f t="shared" si="6"/>
        <v>496.56569566547194</v>
      </c>
      <c r="H44">
        <f t="shared" si="7"/>
        <v>431.30720586145253</v>
      </c>
      <c r="I44">
        <f t="shared" si="8"/>
        <v>301.74216701242119</v>
      </c>
      <c r="J44">
        <f t="shared" si="0"/>
        <v>299.53306323712332</v>
      </c>
      <c r="K44">
        <f t="shared" si="9"/>
        <v>301.74216701242119</v>
      </c>
      <c r="L44">
        <f t="shared" si="1"/>
        <v>1.7421670124211914</v>
      </c>
      <c r="M44">
        <f t="shared" si="2"/>
        <v>0.58072233747373048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510.68330748856494</v>
      </c>
      <c r="F45">
        <f t="shared" si="5"/>
        <v>431.06641146791912</v>
      </c>
      <c r="G45">
        <f t="shared" si="6"/>
        <v>462.40589050852896</v>
      </c>
      <c r="H45">
        <f t="shared" si="7"/>
        <v>401.63667033388691</v>
      </c>
      <c r="I45" t="str">
        <f t="shared" si="8"/>
        <v/>
      </c>
      <c r="J45">
        <f t="shared" si="0"/>
        <v>301.42974113403221</v>
      </c>
      <c r="K45">
        <f t="shared" si="9"/>
        <v>301.42974113403221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479.7713618034029</v>
      </c>
      <c r="F46">
        <f t="shared" si="5"/>
        <v>404.97372094407154</v>
      </c>
      <c r="G46">
        <f t="shared" si="6"/>
        <v>430.59601064555238</v>
      </c>
      <c r="H46">
        <f t="shared" si="7"/>
        <v>374.00723374120747</v>
      </c>
      <c r="I46" t="str">
        <f t="shared" si="8"/>
        <v/>
      </c>
      <c r="J46">
        <f t="shared" si="0"/>
        <v>302.96648720286413</v>
      </c>
      <c r="K46">
        <f t="shared" si="9"/>
        <v>302.96648720286413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69.53</v>
      </c>
      <c r="D47" s="3"/>
      <c r="E47">
        <f t="shared" si="4"/>
        <v>520.26053344678951</v>
      </c>
      <c r="F47">
        <f t="shared" si="5"/>
        <v>439.15052223694346</v>
      </c>
      <c r="G47">
        <f t="shared" si="6"/>
        <v>470.50439974209144</v>
      </c>
      <c r="H47">
        <f t="shared" si="7"/>
        <v>408.67087632044814</v>
      </c>
      <c r="I47" t="str">
        <f t="shared" si="8"/>
        <v/>
      </c>
      <c r="J47">
        <f t="shared" si="0"/>
        <v>302.47964591649537</v>
      </c>
      <c r="K47">
        <f t="shared" si="9"/>
        <v>302.47964591649537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488.76887292800376</v>
      </c>
      <c r="F48">
        <f t="shared" si="5"/>
        <v>412.5684959753882</v>
      </c>
      <c r="G48">
        <f t="shared" si="6"/>
        <v>438.13740628891918</v>
      </c>
      <c r="H48">
        <f t="shared" si="7"/>
        <v>380.55754181046956</v>
      </c>
      <c r="I48" t="str">
        <f t="shared" si="8"/>
        <v/>
      </c>
      <c r="J48">
        <f t="shared" si="0"/>
        <v>304.0109541649187</v>
      </c>
      <c r="K48">
        <f t="shared" si="9"/>
        <v>304.0109541649187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459.18342020026483</v>
      </c>
      <c r="F49">
        <f t="shared" si="5"/>
        <v>387.59549460254476</v>
      </c>
      <c r="G49">
        <f t="shared" si="6"/>
        <v>407.99700681823032</v>
      </c>
      <c r="H49">
        <f t="shared" si="7"/>
        <v>354.37818308165282</v>
      </c>
      <c r="I49" t="str">
        <f t="shared" si="8"/>
        <v/>
      </c>
      <c r="J49">
        <f t="shared" si="0"/>
        <v>305.21731152089188</v>
      </c>
      <c r="K49">
        <f t="shared" si="9"/>
        <v>305.21731152089188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65.83</v>
      </c>
      <c r="D50" s="3"/>
      <c r="E50">
        <f t="shared" si="4"/>
        <v>497.21879144186283</v>
      </c>
      <c r="F50">
        <f t="shared" si="5"/>
        <v>419.70104955125993</v>
      </c>
      <c r="G50">
        <f t="shared" si="6"/>
        <v>445.76002921751444</v>
      </c>
      <c r="H50">
        <f t="shared" si="7"/>
        <v>387.1784023035849</v>
      </c>
      <c r="I50" t="str">
        <f t="shared" si="8"/>
        <v/>
      </c>
      <c r="J50">
        <f t="shared" si="0"/>
        <v>304.52264724767508</v>
      </c>
      <c r="K50">
        <f t="shared" si="9"/>
        <v>304.52264724767508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17+74.22</f>
        <v>91.22</v>
      </c>
      <c r="D51" s="3">
        <v>301</v>
      </c>
      <c r="E51">
        <f t="shared" si="4"/>
        <v>558.34186042941349</v>
      </c>
      <c r="F51">
        <f t="shared" si="5"/>
        <v>471.29486830351959</v>
      </c>
      <c r="G51">
        <f t="shared" si="6"/>
        <v>506.315253382734</v>
      </c>
      <c r="H51">
        <f t="shared" si="7"/>
        <v>439.77548011825928</v>
      </c>
      <c r="I51">
        <f t="shared" si="8"/>
        <v>305.7527301600212</v>
      </c>
      <c r="J51">
        <f t="shared" si="0"/>
        <v>303.51938818526031</v>
      </c>
      <c r="K51">
        <f t="shared" si="9"/>
        <v>305.7527301600212</v>
      </c>
      <c r="L51">
        <f t="shared" si="1"/>
        <v>4.7527301600212013</v>
      </c>
      <c r="M51">
        <f t="shared" si="2"/>
        <v>1.5789801196083726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524.54511592992185</v>
      </c>
      <c r="F52">
        <f t="shared" si="5"/>
        <v>442.76712683035583</v>
      </c>
      <c r="G52">
        <f t="shared" si="6"/>
        <v>471.48475551605458</v>
      </c>
      <c r="H52">
        <f t="shared" si="7"/>
        <v>409.52239408196311</v>
      </c>
      <c r="I52" t="str">
        <f t="shared" si="8"/>
        <v/>
      </c>
      <c r="J52">
        <f t="shared" si="0"/>
        <v>305.24473274839278</v>
      </c>
      <c r="K52">
        <f t="shared" si="9"/>
        <v>305.24473274839278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492.79410724161488</v>
      </c>
      <c r="F53">
        <f t="shared" si="5"/>
        <v>415.9661854738348</v>
      </c>
      <c r="G53">
        <f t="shared" si="6"/>
        <v>439.05032131432603</v>
      </c>
      <c r="H53">
        <f t="shared" si="7"/>
        <v>381.35048186298258</v>
      </c>
      <c r="I53" t="str">
        <f t="shared" si="8"/>
        <v/>
      </c>
      <c r="J53">
        <f t="shared" si="0"/>
        <v>306.61570361085222</v>
      </c>
      <c r="K53">
        <f t="shared" si="9"/>
        <v>306.61570361085222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71.58</v>
      </c>
      <c r="D54" s="3"/>
      <c r="E54">
        <f t="shared" si="4"/>
        <v>534.5450048338339</v>
      </c>
      <c r="F54">
        <f t="shared" si="5"/>
        <v>451.20800625930354</v>
      </c>
      <c r="G54">
        <f t="shared" si="6"/>
        <v>480.42712048690839</v>
      </c>
      <c r="H54">
        <f t="shared" si="7"/>
        <v>417.2895565803783</v>
      </c>
      <c r="I54" t="str">
        <f t="shared" si="8"/>
        <v/>
      </c>
      <c r="J54">
        <f t="shared" si="0"/>
        <v>305.9184496789253</v>
      </c>
      <c r="K54">
        <f t="shared" si="9"/>
        <v>305.9184496789253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502.18869728785415</v>
      </c>
      <c r="F55">
        <f t="shared" si="5"/>
        <v>423.89613375892787</v>
      </c>
      <c r="G55">
        <f t="shared" si="6"/>
        <v>447.37752207284484</v>
      </c>
      <c r="H55">
        <f t="shared" si="7"/>
        <v>388.58332481438879</v>
      </c>
      <c r="I55" t="str">
        <f t="shared" si="8"/>
        <v/>
      </c>
      <c r="J55">
        <f t="shared" si="0"/>
        <v>307.31280894453903</v>
      </c>
      <c r="K55">
        <f t="shared" si="9"/>
        <v>307.31280894453903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63.37</v>
      </c>
      <c r="D56" s="3"/>
      <c r="E56">
        <f t="shared" si="4"/>
        <v>535.16093510015617</v>
      </c>
      <c r="F56">
        <f t="shared" si="5"/>
        <v>451.72791134671229</v>
      </c>
      <c r="G56">
        <f t="shared" si="6"/>
        <v>479.97147548121762</v>
      </c>
      <c r="H56">
        <f t="shared" si="7"/>
        <v>416.89379228174738</v>
      </c>
      <c r="I56" t="str">
        <f t="shared" si="8"/>
        <v/>
      </c>
      <c r="J56">
        <f t="shared" si="0"/>
        <v>306.83411906496491</v>
      </c>
      <c r="K56">
        <f t="shared" si="9"/>
        <v>306.83411906496491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502.76734495132018</v>
      </c>
      <c r="F57">
        <f t="shared" si="5"/>
        <v>424.38456870116494</v>
      </c>
      <c r="G57">
        <f t="shared" si="6"/>
        <v>446.95322185144141</v>
      </c>
      <c r="H57">
        <f t="shared" si="7"/>
        <v>388.21478597947259</v>
      </c>
      <c r="I57" t="str">
        <f t="shared" si="8"/>
        <v/>
      </c>
      <c r="J57">
        <f t="shared" si="0"/>
        <v>308.16978272169229</v>
      </c>
      <c r="K57">
        <f t="shared" si="9"/>
        <v>308.16978272169229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20</v>
      </c>
      <c r="D58" s="3">
        <v>312</v>
      </c>
      <c r="E58">
        <f t="shared" si="4"/>
        <v>492.33455689752947</v>
      </c>
      <c r="F58">
        <f t="shared" si="5"/>
        <v>415.57828025976397</v>
      </c>
      <c r="G58">
        <f t="shared" si="6"/>
        <v>436.20636377005104</v>
      </c>
      <c r="H58">
        <f t="shared" si="7"/>
        <v>378.88027622309039</v>
      </c>
      <c r="I58">
        <f t="shared" si="8"/>
        <v>309.18766463188535</v>
      </c>
      <c r="J58">
        <f t="shared" si="0"/>
        <v>308.69800403667352</v>
      </c>
      <c r="K58">
        <f t="shared" si="9"/>
        <v>309.18766463188535</v>
      </c>
      <c r="L58">
        <f t="shared" si="1"/>
        <v>-2.8123353681146455</v>
      </c>
      <c r="M58">
        <f t="shared" si="2"/>
        <v>0.90138954106238645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462.53327132861449</v>
      </c>
      <c r="F59">
        <f t="shared" si="5"/>
        <v>390.423094964011</v>
      </c>
      <c r="G59">
        <f t="shared" si="6"/>
        <v>406.19880480117314</v>
      </c>
      <c r="H59">
        <f t="shared" si="7"/>
        <v>352.81630014386354</v>
      </c>
      <c r="I59" t="str">
        <f t="shared" si="8"/>
        <v/>
      </c>
      <c r="J59">
        <f t="shared" si="0"/>
        <v>309.6067948201474</v>
      </c>
      <c r="K59">
        <f t="shared" si="9"/>
        <v>309.6067948201474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434.53587421139895</v>
      </c>
      <c r="F60">
        <f t="shared" si="5"/>
        <v>366.79056707679274</v>
      </c>
      <c r="G60">
        <f t="shared" si="6"/>
        <v>378.25552932299956</v>
      </c>
      <c r="H60">
        <f t="shared" si="7"/>
        <v>328.54532014200049</v>
      </c>
      <c r="I60" t="str">
        <f t="shared" si="8"/>
        <v/>
      </c>
      <c r="J60">
        <f t="shared" si="0"/>
        <v>310.24524693479225</v>
      </c>
      <c r="K60">
        <f t="shared" si="9"/>
        <v>310.24524693479225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408.23317517090226</v>
      </c>
      <c r="F61">
        <f t="shared" si="5"/>
        <v>344.5885292951653</v>
      </c>
      <c r="G61">
        <f t="shared" si="6"/>
        <v>352.23453090527005</v>
      </c>
      <c r="H61">
        <f t="shared" si="7"/>
        <v>305.94399222256851</v>
      </c>
      <c r="I61" t="str">
        <f t="shared" si="8"/>
        <v/>
      </c>
      <c r="J61">
        <f t="shared" si="0"/>
        <v>310.64453707259673</v>
      </c>
      <c r="K61">
        <f t="shared" si="9"/>
        <v>310.64453707259673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383.52259318649556</v>
      </c>
      <c r="F62">
        <f t="shared" si="5"/>
        <v>323.73039325448309</v>
      </c>
      <c r="G62">
        <f t="shared" si="6"/>
        <v>328.00357204061021</v>
      </c>
      <c r="H62">
        <f t="shared" si="7"/>
        <v>284.89745748509665</v>
      </c>
      <c r="I62" t="str">
        <f t="shared" si="8"/>
        <v/>
      </c>
      <c r="J62">
        <f t="shared" si="0"/>
        <v>310.83293576938638</v>
      </c>
      <c r="K62">
        <f t="shared" si="9"/>
        <v>310.83293576938638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360.30775652399331</v>
      </c>
      <c r="F63">
        <f t="shared" si="5"/>
        <v>304.13481183214964</v>
      </c>
      <c r="G63">
        <f t="shared" si="6"/>
        <v>305.43951211965089</v>
      </c>
      <c r="H63">
        <f t="shared" si="7"/>
        <v>265.29875841596953</v>
      </c>
      <c r="I63" t="str">
        <f t="shared" si="8"/>
        <v/>
      </c>
      <c r="J63">
        <f t="shared" si="0"/>
        <v>310.83605341618005</v>
      </c>
      <c r="K63">
        <f t="shared" si="9"/>
        <v>310.83605341618005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338.49812688407866</v>
      </c>
      <c r="F64">
        <f t="shared" si="5"/>
        <v>285.72536189231022</v>
      </c>
      <c r="G64">
        <f t="shared" si="6"/>
        <v>284.42768163616125</v>
      </c>
      <c r="H64">
        <f t="shared" si="7"/>
        <v>247.04829533530256</v>
      </c>
      <c r="I64" t="str">
        <f t="shared" si="8"/>
        <v/>
      </c>
      <c r="J64">
        <f t="shared" si="0"/>
        <v>310.67706655700772</v>
      </c>
      <c r="K64">
        <f t="shared" si="9"/>
        <v>310.67706655700772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23</v>
      </c>
      <c r="D65" s="3">
        <v>306</v>
      </c>
      <c r="E65">
        <f t="shared" si="4"/>
        <v>341.00864630123425</v>
      </c>
      <c r="F65">
        <f t="shared" si="5"/>
        <v>287.84448460535879</v>
      </c>
      <c r="G65">
        <f t="shared" si="6"/>
        <v>287.86129944193539</v>
      </c>
      <c r="H65">
        <f t="shared" si="7"/>
        <v>250.03066829165405</v>
      </c>
      <c r="I65">
        <f t="shared" si="8"/>
        <v>310.3769259981982</v>
      </c>
      <c r="J65">
        <f t="shared" si="0"/>
        <v>309.81381631370471</v>
      </c>
      <c r="K65">
        <f t="shared" si="9"/>
        <v>310.3769259981982</v>
      </c>
      <c r="L65">
        <f t="shared" si="1"/>
        <v>4.3769259981982032</v>
      </c>
      <c r="M65">
        <f t="shared" si="2"/>
        <v>1.4303679732673866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320.36720257660181</v>
      </c>
      <c r="F66">
        <f t="shared" si="5"/>
        <v>270.42109726643832</v>
      </c>
      <c r="G66">
        <f t="shared" si="6"/>
        <v>268.0587114118</v>
      </c>
      <c r="H66">
        <f t="shared" si="7"/>
        <v>232.8305294446543</v>
      </c>
      <c r="I66" t="str">
        <f t="shared" si="8"/>
        <v/>
      </c>
      <c r="J66">
        <f t="shared" si="0"/>
        <v>309.59056782178402</v>
      </c>
      <c r="K66">
        <f t="shared" si="9"/>
        <v>309.59056782178402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300.97519696346171</v>
      </c>
      <c r="F67">
        <f t="shared" si="5"/>
        <v>254.05235728954131</v>
      </c>
      <c r="G67">
        <f t="shared" si="6"/>
        <v>249.61838532327153</v>
      </c>
      <c r="H67">
        <f t="shared" si="7"/>
        <v>216.81362455202282</v>
      </c>
      <c r="I67" t="str">
        <f t="shared" si="8"/>
        <v/>
      </c>
      <c r="J67">
        <f t="shared" ref="J67:J130" si="10">$O$2+F67-H67</f>
        <v>309.23873273751849</v>
      </c>
      <c r="K67">
        <f t="shared" si="9"/>
        <v>309.23873273751849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282.75700027544133</v>
      </c>
      <c r="F68">
        <f t="shared" ref="F68:F131" si="15">E68*$O$3</f>
        <v>238.67442628110018</v>
      </c>
      <c r="G68">
        <f t="shared" ref="G68:G131" si="16">(G67*EXP(-1/$O$6)+C68)</f>
        <v>232.44660829423947</v>
      </c>
      <c r="H68">
        <f t="shared" ref="H68:H131" si="17">G68*$O$4</f>
        <v>201.89855644579342</v>
      </c>
      <c r="I68" t="str">
        <f t="shared" ref="I68:I131" si="18">IF(ISBLANK(D68),"",($O$2+((E67*EXP(-1/$O$5))*$O$3)-((G67*EXP(-1/$O$6))*$O$4)))</f>
        <v/>
      </c>
      <c r="J68">
        <f t="shared" si="10"/>
        <v>308.77586983530676</v>
      </c>
      <c r="K68">
        <f t="shared" ref="K68:K131" si="19">IF(I68="",J68,I68)</f>
        <v>308.77586983530676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265.64156120303829</v>
      </c>
      <c r="F69">
        <f t="shared" si="15"/>
        <v>224.22733002114697</v>
      </c>
      <c r="G69">
        <f t="shared" si="16"/>
        <v>216.45611415009157</v>
      </c>
      <c r="H69">
        <f t="shared" si="17"/>
        <v>188.00952744145675</v>
      </c>
      <c r="I69" t="str">
        <f t="shared" si="18"/>
        <v/>
      </c>
      <c r="J69">
        <f t="shared" si="10"/>
        <v>308.21780257969021</v>
      </c>
      <c r="K69">
        <f t="shared" si="19"/>
        <v>308.21780257969021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249.56212921217804</v>
      </c>
      <c r="F70">
        <f t="shared" si="15"/>
        <v>210.65472456272832</v>
      </c>
      <c r="G70">
        <f t="shared" si="16"/>
        <v>201.56563994106079</v>
      </c>
      <c r="H70">
        <f t="shared" si="17"/>
        <v>175.07595413764213</v>
      </c>
      <c r="I70" t="str">
        <f t="shared" si="18"/>
        <v/>
      </c>
      <c r="J70">
        <f t="shared" si="10"/>
        <v>307.57877042508619</v>
      </c>
      <c r="K70">
        <f t="shared" si="19"/>
        <v>307.57877042508619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234.4559942158761</v>
      </c>
      <c r="F71">
        <f t="shared" si="15"/>
        <v>197.9036764894532</v>
      </c>
      <c r="G71">
        <f t="shared" si="16"/>
        <v>187.69951296768289</v>
      </c>
      <c r="H71">
        <f t="shared" si="17"/>
        <v>163.03210871454479</v>
      </c>
      <c r="I71" t="str">
        <f t="shared" si="18"/>
        <v/>
      </c>
      <c r="J71">
        <f t="shared" si="10"/>
        <v>306.87156777490844</v>
      </c>
      <c r="K71">
        <f t="shared" si="19"/>
        <v>306.87156777490844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309</v>
      </c>
      <c r="E72">
        <f t="shared" si="14"/>
        <v>238.26424200372043</v>
      </c>
      <c r="F72">
        <f t="shared" si="15"/>
        <v>201.11820824291854</v>
      </c>
      <c r="G72">
        <f t="shared" si="16"/>
        <v>192.78726621564658</v>
      </c>
      <c r="H72">
        <f t="shared" si="17"/>
        <v>167.45123121262824</v>
      </c>
      <c r="I72">
        <f t="shared" si="18"/>
        <v>306.10767156598087</v>
      </c>
      <c r="J72">
        <f t="shared" si="10"/>
        <v>305.66697703029024</v>
      </c>
      <c r="K72">
        <f t="shared" si="19"/>
        <v>306.10767156598087</v>
      </c>
      <c r="L72">
        <f t="shared" si="11"/>
        <v>-2.8923284340191344</v>
      </c>
      <c r="M72">
        <f t="shared" si="12"/>
        <v>0.93602861942366811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223.84197442705752</v>
      </c>
      <c r="F73">
        <f t="shared" si="15"/>
        <v>188.94441082612829</v>
      </c>
      <c r="G73">
        <f t="shared" si="16"/>
        <v>179.52502214975209</v>
      </c>
      <c r="H73">
        <f t="shared" si="17"/>
        <v>155.93190661682064</v>
      </c>
      <c r="I73" t="str">
        <f t="shared" si="18"/>
        <v/>
      </c>
      <c r="J73">
        <f t="shared" si="10"/>
        <v>305.01250420930768</v>
      </c>
      <c r="K73">
        <f t="shared" si="19"/>
        <v>305.01250420930768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210.29269475786927</v>
      </c>
      <c r="F74">
        <f t="shared" si="15"/>
        <v>177.50750016285386</v>
      </c>
      <c r="G74">
        <f t="shared" si="16"/>
        <v>167.1751159219107</v>
      </c>
      <c r="H74">
        <f t="shared" si="17"/>
        <v>145.20502073993222</v>
      </c>
      <c r="I74" t="str">
        <f t="shared" si="18"/>
        <v/>
      </c>
      <c r="J74">
        <f t="shared" si="10"/>
        <v>304.30247942292158</v>
      </c>
      <c r="K74">
        <f t="shared" si="19"/>
        <v>304.30247942292158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197.56356055078112</v>
      </c>
      <c r="F75">
        <f t="shared" si="15"/>
        <v>166.76287208654674</v>
      </c>
      <c r="G75">
        <f t="shared" si="16"/>
        <v>155.67478588133335</v>
      </c>
      <c r="H75">
        <f t="shared" si="17"/>
        <v>135.21606004533859</v>
      </c>
      <c r="I75" t="str">
        <f t="shared" si="18"/>
        <v/>
      </c>
      <c r="J75">
        <f t="shared" si="10"/>
        <v>303.54681204120811</v>
      </c>
      <c r="K75">
        <f t="shared" si="19"/>
        <v>303.54681204120811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185.60492794313569</v>
      </c>
      <c r="F76">
        <f t="shared" si="15"/>
        <v>156.66862234575922</v>
      </c>
      <c r="G76">
        <f t="shared" si="16"/>
        <v>144.96558788402004</v>
      </c>
      <c r="H76">
        <f t="shared" si="17"/>
        <v>125.91426109797438</v>
      </c>
      <c r="I76" t="str">
        <f t="shared" si="18"/>
        <v/>
      </c>
      <c r="J76">
        <f t="shared" si="10"/>
        <v>302.75436124778486</v>
      </c>
      <c r="K76">
        <f t="shared" si="19"/>
        <v>302.75436124778486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174.3701580429954</v>
      </c>
      <c r="F77">
        <f t="shared" si="15"/>
        <v>147.18538317677638</v>
      </c>
      <c r="G77">
        <f t="shared" si="16"/>
        <v>134.99309828233015</v>
      </c>
      <c r="H77">
        <f t="shared" si="17"/>
        <v>117.25235258691021</v>
      </c>
      <c r="I77" t="str">
        <f t="shared" si="18"/>
        <v/>
      </c>
      <c r="J77">
        <f t="shared" si="10"/>
        <v>301.93303058986618</v>
      </c>
      <c r="K77">
        <f t="shared" si="19"/>
        <v>301.93303058986618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163.81543503658719</v>
      </c>
      <c r="F78">
        <f t="shared" si="15"/>
        <v>138.27616976859747</v>
      </c>
      <c r="G78">
        <f t="shared" si="16"/>
        <v>125.70663734652875</v>
      </c>
      <c r="H78">
        <f t="shared" si="17"/>
        <v>109.18631509474251</v>
      </c>
      <c r="I78" t="str">
        <f t="shared" si="18"/>
        <v/>
      </c>
      <c r="J78">
        <f t="shared" si="10"/>
        <v>301.08985467385497</v>
      </c>
      <c r="K78">
        <f t="shared" si="19"/>
        <v>301.08985467385497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153.89959530580538</v>
      </c>
      <c r="F79">
        <f t="shared" si="15"/>
        <v>129.90623602147798</v>
      </c>
      <c r="G79">
        <f t="shared" si="16"/>
        <v>117.05901171275001</v>
      </c>
      <c r="H79">
        <f t="shared" si="17"/>
        <v>101.6751573929554</v>
      </c>
      <c r="I79" t="str">
        <f t="shared" si="18"/>
        <v/>
      </c>
      <c r="J79">
        <f t="shared" si="10"/>
        <v>300.2310786285226</v>
      </c>
      <c r="K79">
        <f t="shared" si="19"/>
        <v>300.2310786285226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144.58396688932734</v>
      </c>
      <c r="F80">
        <f t="shared" si="15"/>
        <v>122.04293903648758</v>
      </c>
      <c r="G80">
        <f t="shared" si="16"/>
        <v>109.00627454851039</v>
      </c>
      <c r="H80">
        <f t="shared" si="17"/>
        <v>94.680708126398116</v>
      </c>
      <c r="I80" t="str">
        <f t="shared" si="18"/>
        <v/>
      </c>
      <c r="J80">
        <f t="shared" si="10"/>
        <v>299.36223091008947</v>
      </c>
      <c r="K80">
        <f t="shared" si="19"/>
        <v>299.36223091008947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135.83221866123742</v>
      </c>
      <c r="F81">
        <f t="shared" si="15"/>
        <v>114.6556118075906</v>
      </c>
      <c r="G81">
        <f t="shared" si="16"/>
        <v>101.50750221694382</v>
      </c>
      <c r="H81">
        <f t="shared" si="17"/>
        <v>88.167421828228171</v>
      </c>
      <c r="I81" t="str">
        <f t="shared" si="18"/>
        <v/>
      </c>
      <c r="J81">
        <f t="shared" si="10"/>
        <v>298.48818997936246</v>
      </c>
      <c r="K81">
        <f t="shared" si="19"/>
        <v>298.48818997936246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20</v>
      </c>
      <c r="D82" s="3">
        <v>299</v>
      </c>
      <c r="E82">
        <f t="shared" si="14"/>
        <v>147.61021863895309</v>
      </c>
      <c r="F82">
        <f t="shared" si="15"/>
        <v>124.59739002946212</v>
      </c>
      <c r="G82">
        <f t="shared" si="16"/>
        <v>114.5245863047767</v>
      </c>
      <c r="H82">
        <f t="shared" si="17"/>
        <v>99.473805284424628</v>
      </c>
      <c r="I82">
        <f t="shared" si="18"/>
        <v>297.61324534024925</v>
      </c>
      <c r="J82">
        <f t="shared" si="10"/>
        <v>297.12358474503753</v>
      </c>
      <c r="K82">
        <f t="shared" si="19"/>
        <v>297.61324534024925</v>
      </c>
      <c r="L82">
        <f t="shared" si="11"/>
        <v>-1.3867546597507499</v>
      </c>
      <c r="M82">
        <f t="shared" si="12"/>
        <v>0.46379754506714044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138.67528970308928</v>
      </c>
      <c r="F83">
        <f t="shared" si="15"/>
        <v>117.05544045596851</v>
      </c>
      <c r="G83">
        <f t="shared" si="16"/>
        <v>106.64619762831401</v>
      </c>
      <c r="H83">
        <f t="shared" si="17"/>
        <v>92.630791688445555</v>
      </c>
      <c r="I83" t="str">
        <f t="shared" si="18"/>
        <v/>
      </c>
      <c r="J83">
        <f t="shared" si="10"/>
        <v>296.42464876752297</v>
      </c>
      <c r="K83">
        <f t="shared" si="19"/>
        <v>296.42464876752297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130.28119700353108</v>
      </c>
      <c r="F84">
        <f t="shared" si="15"/>
        <v>109.97000930036209</v>
      </c>
      <c r="G84">
        <f t="shared" si="16"/>
        <v>99.309779983051868</v>
      </c>
      <c r="H84">
        <f t="shared" si="17"/>
        <v>86.258523480570048</v>
      </c>
      <c r="I84" t="str">
        <f t="shared" si="18"/>
        <v/>
      </c>
      <c r="J84">
        <f t="shared" si="10"/>
        <v>295.71148581979207</v>
      </c>
      <c r="K84">
        <f t="shared" si="19"/>
        <v>295.71148581979207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122.39520342097948</v>
      </c>
      <c r="F85">
        <f t="shared" si="15"/>
        <v>103.31346324796215</v>
      </c>
      <c r="G85">
        <f t="shared" si="16"/>
        <v>92.47805003470414</v>
      </c>
      <c r="H85">
        <f t="shared" si="17"/>
        <v>80.324617089245493</v>
      </c>
      <c r="I85" t="str">
        <f t="shared" si="18"/>
        <v/>
      </c>
      <c r="J85">
        <f t="shared" si="10"/>
        <v>294.98884615871668</v>
      </c>
      <c r="K85">
        <f t="shared" si="19"/>
        <v>294.98884615871668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114.98655343224181</v>
      </c>
      <c r="F86">
        <f t="shared" si="15"/>
        <v>97.059841644051588</v>
      </c>
      <c r="G86">
        <f t="shared" si="16"/>
        <v>86.11628924845823</v>
      </c>
      <c r="H86">
        <f t="shared" si="17"/>
        <v>74.798916677344337</v>
      </c>
      <c r="I86" t="str">
        <f t="shared" si="18"/>
        <v/>
      </c>
      <c r="J86">
        <f t="shared" si="10"/>
        <v>294.26092496670725</v>
      </c>
      <c r="K86">
        <f t="shared" si="19"/>
        <v>294.26092496670725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108.02635316311311</v>
      </c>
      <c r="F87">
        <f t="shared" si="15"/>
        <v>91.184755246835564</v>
      </c>
      <c r="G87">
        <f t="shared" si="16"/>
        <v>80.19216745099105</v>
      </c>
      <c r="H87">
        <f t="shared" si="17"/>
        <v>69.653340891598091</v>
      </c>
      <c r="I87" t="str">
        <f t="shared" si="18"/>
        <v/>
      </c>
      <c r="J87">
        <f t="shared" si="10"/>
        <v>293.53141435523747</v>
      </c>
      <c r="K87">
        <f t="shared" si="19"/>
        <v>293.53141435523747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101.48745770172376</v>
      </c>
      <c r="F88">
        <f t="shared" si="15"/>
        <v>85.66529110894011</v>
      </c>
      <c r="G88">
        <f t="shared" si="16"/>
        <v>74.675578530027309</v>
      </c>
      <c r="H88">
        <f t="shared" si="17"/>
        <v>64.861740154462112</v>
      </c>
      <c r="I88" t="str">
        <f t="shared" si="18"/>
        <v/>
      </c>
      <c r="J88">
        <f t="shared" si="10"/>
        <v>292.803550954478</v>
      </c>
      <c r="K88">
        <f t="shared" si="19"/>
        <v>292.803550954478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95.344365232872875</v>
      </c>
      <c r="F89">
        <f t="shared" si="15"/>
        <v>80.47992321648664</v>
      </c>
      <c r="G89">
        <f t="shared" si="16"/>
        <v>69.538487436472934</v>
      </c>
      <c r="H89">
        <f t="shared" si="17"/>
        <v>60.399763773175096</v>
      </c>
      <c r="I89" t="str">
        <f t="shared" si="18"/>
        <v/>
      </c>
      <c r="J89">
        <f t="shared" si="10"/>
        <v>292.08015944331157</v>
      </c>
      <c r="K89">
        <f t="shared" si="19"/>
        <v>292.08015944331157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89.573117580469798</v>
      </c>
      <c r="F90">
        <f t="shared" si="15"/>
        <v>75.60842853723328</v>
      </c>
      <c r="G90">
        <f t="shared" si="16"/>
        <v>64.754787711595597</v>
      </c>
      <c r="H90">
        <f t="shared" si="17"/>
        <v>56.244736190667631</v>
      </c>
      <c r="I90" t="str">
        <f t="shared" si="18"/>
        <v/>
      </c>
      <c r="J90">
        <f t="shared" si="10"/>
        <v>291.36369234656564</v>
      </c>
      <c r="K90">
        <f t="shared" si="19"/>
        <v>291.36369234656564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84.151206770197007</v>
      </c>
      <c r="F91">
        <f t="shared" si="15"/>
        <v>71.031808150369073</v>
      </c>
      <c r="G91">
        <f t="shared" si="16"/>
        <v>60.300168815211933</v>
      </c>
      <c r="H91">
        <f t="shared" si="17"/>
        <v>52.375541749432571</v>
      </c>
      <c r="I91" t="str">
        <f t="shared" si="18"/>
        <v/>
      </c>
      <c r="J91">
        <f t="shared" si="10"/>
        <v>290.65626640093654</v>
      </c>
      <c r="K91">
        <f t="shared" si="19"/>
        <v>290.65626640093654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79.057487247987211</v>
      </c>
      <c r="F92">
        <f t="shared" si="15"/>
        <v>66.732213150365624</v>
      </c>
      <c r="G92">
        <f t="shared" si="16"/>
        <v>56.151992580649626</v>
      </c>
      <c r="H92">
        <f t="shared" si="17"/>
        <v>48.772517382732737</v>
      </c>
      <c r="I92" t="str">
        <f t="shared" si="18"/>
        <v/>
      </c>
      <c r="J92">
        <f t="shared" si="10"/>
        <v>289.95969576763287</v>
      </c>
      <c r="K92">
        <f t="shared" si="19"/>
        <v>289.95969576763287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74.272093411965088</v>
      </c>
      <c r="F93">
        <f t="shared" si="15"/>
        <v>62.692875035910127</v>
      </c>
      <c r="G93">
        <f t="shared" si="16"/>
        <v>52.289178168634102</v>
      </c>
      <c r="H93">
        <f t="shared" si="17"/>
        <v>45.417352687807529</v>
      </c>
      <c r="I93" t="str">
        <f t="shared" si="18"/>
        <v/>
      </c>
      <c r="J93">
        <f t="shared" si="10"/>
        <v>289.27552234810258</v>
      </c>
      <c r="K93">
        <f t="shared" si="19"/>
        <v>289.27552234810258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69.776362136226538</v>
      </c>
      <c r="F94">
        <f t="shared" si="15"/>
        <v>58.89804031243505</v>
      </c>
      <c r="G94">
        <f t="shared" si="16"/>
        <v>48.692094935440842</v>
      </c>
      <c r="H94">
        <f t="shared" si="17"/>
        <v>42.292996873255149</v>
      </c>
      <c r="I94" t="str">
        <f t="shared" si="18"/>
        <v/>
      </c>
      <c r="J94">
        <f t="shared" si="10"/>
        <v>288.60504343917989</v>
      </c>
      <c r="K94">
        <f t="shared" si="19"/>
        <v>288.60504343917989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65.552759984296941</v>
      </c>
      <c r="F95">
        <f t="shared" si="15"/>
        <v>55.332909053193255</v>
      </c>
      <c r="G95">
        <f t="shared" si="16"/>
        <v>45.342462670874234</v>
      </c>
      <c r="H95">
        <f t="shared" si="17"/>
        <v>39.383572107701312</v>
      </c>
      <c r="I95" t="str">
        <f t="shared" si="18"/>
        <v/>
      </c>
      <c r="J95">
        <f t="shared" si="10"/>
        <v>287.94933694549195</v>
      </c>
      <c r="K95">
        <f t="shared" si="19"/>
        <v>287.94933694549195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61.584814828399274</v>
      </c>
      <c r="F96">
        <f t="shared" si="15"/>
        <v>51.98357717926546</v>
      </c>
      <c r="G96">
        <f t="shared" si="16"/>
        <v>42.223258699087012</v>
      </c>
      <c r="H96">
        <f t="shared" si="17"/>
        <v>36.674292829396471</v>
      </c>
      <c r="I96" t="str">
        <f t="shared" si="18"/>
        <v/>
      </c>
      <c r="J96">
        <f t="shared" si="10"/>
        <v>287.30928434986902</v>
      </c>
      <c r="K96">
        <f t="shared" si="19"/>
        <v>287.30928434986902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57.857051607846259</v>
      </c>
      <c r="F97">
        <f t="shared" si="15"/>
        <v>48.836982233391176</v>
      </c>
      <c r="G97">
        <f t="shared" si="16"/>
        <v>39.318631370130944</v>
      </c>
      <c r="H97">
        <f t="shared" si="17"/>
        <v>34.151390606676607</v>
      </c>
      <c r="I97" t="str">
        <f t="shared" si="18"/>
        <v/>
      </c>
      <c r="J97">
        <f t="shared" si="10"/>
        <v>286.68559162671454</v>
      </c>
      <c r="K97">
        <f t="shared" si="19"/>
        <v>286.68559162671454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54.354931976012772</v>
      </c>
      <c r="F98">
        <f t="shared" si="15"/>
        <v>45.88085243613984</v>
      </c>
      <c r="G98">
        <f t="shared" si="16"/>
        <v>36.613819502606823</v>
      </c>
      <c r="H98">
        <f t="shared" si="17"/>
        <v>31.802044167431941</v>
      </c>
      <c r="I98" t="str">
        <f t="shared" si="18"/>
        <v/>
      </c>
      <c r="J98">
        <f t="shared" si="10"/>
        <v>286.07880826870792</v>
      </c>
      <c r="K98">
        <f t="shared" si="19"/>
        <v>286.07880826870792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51.064797600510779</v>
      </c>
      <c r="F99">
        <f t="shared" si="15"/>
        <v>43.103658825740418</v>
      </c>
      <c r="G99">
        <f t="shared" si="16"/>
        <v>34.095077368025059</v>
      </c>
      <c r="H99">
        <f t="shared" si="17"/>
        <v>29.614314241996599</v>
      </c>
      <c r="I99" t="str">
        <f t="shared" si="18"/>
        <v/>
      </c>
      <c r="J99">
        <f t="shared" si="10"/>
        <v>285.48934458374379</v>
      </c>
      <c r="K99">
        <f t="shared" si="19"/>
        <v>285.48934458374379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47.973816895436279</v>
      </c>
      <c r="F100">
        <f t="shared" si="15"/>
        <v>40.49457029491375</v>
      </c>
      <c r="G100">
        <f t="shared" si="16"/>
        <v>31.749604835650896</v>
      </c>
      <c r="H100">
        <f t="shared" si="17"/>
        <v>27.577082888333788</v>
      </c>
      <c r="I100" t="str">
        <f t="shared" si="18"/>
        <v/>
      </c>
      <c r="J100">
        <f t="shared" si="10"/>
        <v>284.91748740657994</v>
      </c>
      <c r="K100">
        <f t="shared" si="19"/>
        <v>284.91748740657994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45.069934977943134</v>
      </c>
      <c r="F101">
        <f t="shared" si="15"/>
        <v>38.043411349350642</v>
      </c>
      <c r="G101">
        <f t="shared" si="16"/>
        <v>29.565482322833539</v>
      </c>
      <c r="H101">
        <f t="shared" si="17"/>
        <v>25.679996991169887</v>
      </c>
      <c r="I101" t="str">
        <f t="shared" si="18"/>
        <v/>
      </c>
      <c r="J101">
        <f t="shared" si="10"/>
        <v>284.36341435818076</v>
      </c>
      <c r="K101">
        <f t="shared" si="19"/>
        <v>284.36341435818076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42.341826653973378</v>
      </c>
      <c r="F102">
        <f t="shared" si="15"/>
        <v>35.740622423092788</v>
      </c>
      <c r="G102">
        <f t="shared" si="16"/>
        <v>27.531610220239841</v>
      </c>
      <c r="H102">
        <f t="shared" si="17"/>
        <v>23.913415647942713</v>
      </c>
      <c r="I102" t="str">
        <f t="shared" si="18"/>
        <v/>
      </c>
      <c r="J102">
        <f t="shared" si="10"/>
        <v>283.82720677515005</v>
      </c>
      <c r="K102">
        <f t="shared" si="19"/>
        <v>283.82720677515005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39.778852249787512</v>
      </c>
      <c r="F103">
        <f t="shared" si="15"/>
        <v>33.577222596045829</v>
      </c>
      <c r="G103">
        <f t="shared" si="16"/>
        <v>25.637652484154351</v>
      </c>
      <c r="H103">
        <f t="shared" si="17"/>
        <v>22.268361174181738</v>
      </c>
      <c r="I103" t="str">
        <f t="shared" si="18"/>
        <v/>
      </c>
      <c r="J103">
        <f t="shared" si="10"/>
        <v>283.30886142186409</v>
      </c>
      <c r="K103">
        <f t="shared" si="19"/>
        <v>283.30886142186409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37.37101611703698</v>
      </c>
      <c r="F104">
        <f t="shared" si="15"/>
        <v>31.544774568222238</v>
      </c>
      <c r="G104">
        <f t="shared" si="16"/>
        <v>23.873984109184438</v>
      </c>
      <c r="H104">
        <f t="shared" si="17"/>
        <v>20.736473479331909</v>
      </c>
      <c r="I104" t="str">
        <f t="shared" si="18"/>
        <v/>
      </c>
      <c r="J104">
        <f t="shared" si="10"/>
        <v>282.80830108889035</v>
      </c>
      <c r="K104">
        <f t="shared" si="19"/>
        <v>282.80830108889035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35.108927649547702</v>
      </c>
      <c r="F105">
        <f t="shared" si="15"/>
        <v>29.635351754112726</v>
      </c>
      <c r="G105">
        <f t="shared" si="16"/>
        <v>22.231642214429183</v>
      </c>
      <c r="H105">
        <f t="shared" si="17"/>
        <v>19.309967581161086</v>
      </c>
      <c r="I105" t="str">
        <f t="shared" si="18"/>
        <v/>
      </c>
      <c r="J105">
        <f t="shared" si="10"/>
        <v>282.32538417295166</v>
      </c>
      <c r="K105">
        <f t="shared" si="19"/>
        <v>282.32538417295166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32.983764659779524</v>
      </c>
      <c r="F106">
        <f t="shared" si="15"/>
        <v>27.841507368853836</v>
      </c>
      <c r="G106">
        <f t="shared" si="16"/>
        <v>20.70228049453425</v>
      </c>
      <c r="H106">
        <f t="shared" si="17"/>
        <v>17.981594042841341</v>
      </c>
      <c r="I106" t="str">
        <f t="shared" si="18"/>
        <v/>
      </c>
      <c r="J106">
        <f t="shared" si="10"/>
        <v>281.85991332601253</v>
      </c>
      <c r="K106">
        <f t="shared" si="19"/>
        <v>281.85991332601253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30.98723897212896</v>
      </c>
      <c r="F107">
        <f t="shared" si="15"/>
        <v>26.156245385626942</v>
      </c>
      <c r="G107">
        <f t="shared" si="16"/>
        <v>19.2781268041551</v>
      </c>
      <c r="H107">
        <f t="shared" si="17"/>
        <v>16.744602131647145</v>
      </c>
      <c r="I107" t="str">
        <f t="shared" si="18"/>
        <v/>
      </c>
      <c r="J107">
        <f t="shared" si="10"/>
        <v>281.41164325397983</v>
      </c>
      <c r="K107">
        <f t="shared" si="19"/>
        <v>281.41164325397983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29.111564098888593</v>
      </c>
      <c r="F108">
        <f t="shared" si="15"/>
        <v>24.572993251022222</v>
      </c>
      <c r="G108">
        <f t="shared" si="16"/>
        <v>17.951943660274733</v>
      </c>
      <c r="H108">
        <f t="shared" si="17"/>
        <v>15.592705512044693</v>
      </c>
      <c r="I108" t="str">
        <f t="shared" si="18"/>
        <v/>
      </c>
      <c r="J108">
        <f t="shared" si="10"/>
        <v>280.98028773897755</v>
      </c>
      <c r="K108">
        <f t="shared" si="19"/>
        <v>280.98028773897755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27.34942487279864</v>
      </c>
      <c r="F109">
        <f t="shared" si="15"/>
        <v>23.085576251956788</v>
      </c>
      <c r="G109">
        <f t="shared" si="16"/>
        <v>16.716991461650586</v>
      </c>
      <c r="H109">
        <f t="shared" si="17"/>
        <v>14.520050298826195</v>
      </c>
      <c r="I109" t="str">
        <f t="shared" si="18"/>
        <v/>
      </c>
      <c r="J109">
        <f t="shared" si="10"/>
        <v>280.56552595313059</v>
      </c>
      <c r="K109">
        <f t="shared" si="19"/>
        <v>280.56552595313059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25.693948917757165</v>
      </c>
      <c r="F110">
        <f t="shared" si="15"/>
        <v>21.68819343417762</v>
      </c>
      <c r="G110">
        <f t="shared" si="16"/>
        <v>15.566994238473555</v>
      </c>
      <c r="H110">
        <f t="shared" si="17"/>
        <v>13.521185307936726</v>
      </c>
      <c r="I110" t="str">
        <f t="shared" si="18"/>
        <v/>
      </c>
      <c r="J110">
        <f t="shared" si="10"/>
        <v>280.16700812624089</v>
      </c>
      <c r="K110">
        <f t="shared" si="19"/>
        <v>280.16700812624089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24.138679846424104</v>
      </c>
      <c r="F111">
        <f t="shared" si="15"/>
        <v>20.375394978430958</v>
      </c>
      <c r="G111">
        <f t="shared" si="16"/>
        <v>14.496107758180417</v>
      </c>
      <c r="H111">
        <f t="shared" si="17"/>
        <v>12.591034353809601</v>
      </c>
      <c r="I111" t="str">
        <f t="shared" si="18"/>
        <v/>
      </c>
      <c r="J111">
        <f t="shared" si="10"/>
        <v>279.78436062462134</v>
      </c>
      <c r="K111">
        <f t="shared" si="19"/>
        <v>279.78436062462134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22.677552080189283</v>
      </c>
      <c r="F112">
        <f t="shared" si="15"/>
        <v>19.142060946064756</v>
      </c>
      <c r="G112">
        <f t="shared" si="16"/>
        <v>13.498889825334951</v>
      </c>
      <c r="H112">
        <f t="shared" si="17"/>
        <v>11.724870452426716</v>
      </c>
      <c r="I112" t="str">
        <f t="shared" si="18"/>
        <v/>
      </c>
      <c r="J112">
        <f t="shared" si="10"/>
        <v>279.41719049363803</v>
      </c>
      <c r="K112">
        <f t="shared" si="19"/>
        <v>279.41719049363803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21.304867193301845</v>
      </c>
      <c r="F113">
        <f t="shared" si="15"/>
        <v>17.98338131117173</v>
      </c>
      <c r="G113">
        <f t="shared" si="16"/>
        <v>12.57027262464308</v>
      </c>
      <c r="H113">
        <f t="shared" si="17"/>
        <v>10.918291799004958</v>
      </c>
      <c r="I113" t="str">
        <f t="shared" si="18"/>
        <v/>
      </c>
      <c r="J113">
        <f t="shared" si="10"/>
        <v>279.06508951216676</v>
      </c>
      <c r="K113">
        <f t="shared" si="19"/>
        <v>279.06508951216676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20.015271688902704</v>
      </c>
      <c r="F114">
        <f t="shared" si="15"/>
        <v>16.894837201397891</v>
      </c>
      <c r="G114">
        <f t="shared" si="16"/>
        <v>11.70553696655054</v>
      </c>
      <c r="H114">
        <f t="shared" si="17"/>
        <v>10.167199398228407</v>
      </c>
      <c r="I114" t="str">
        <f t="shared" si="18"/>
        <v/>
      </c>
      <c r="J114">
        <f t="shared" si="10"/>
        <v>278.72763780316944</v>
      </c>
      <c r="K114">
        <f t="shared" si="19"/>
        <v>278.72763780316944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18.803736120286189</v>
      </c>
      <c r="F115">
        <f t="shared" si="15"/>
        <v>15.872183274255462</v>
      </c>
      <c r="G115">
        <f t="shared" si="16"/>
        <v>10.900288304540391</v>
      </c>
      <c r="H115">
        <f t="shared" si="17"/>
        <v>9.4677762333442033</v>
      </c>
      <c r="I115" t="str">
        <f t="shared" si="18"/>
        <v/>
      </c>
      <c r="J115">
        <f t="shared" si="10"/>
        <v>278.40440704091128</v>
      </c>
      <c r="K115">
        <f t="shared" si="19"/>
        <v>278.40440704091128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17.665535475963345</v>
      </c>
      <c r="F116">
        <f t="shared" si="15"/>
        <v>14.911431160207348</v>
      </c>
      <c r="G116">
        <f t="shared" si="16"/>
        <v>10.150434402251395</v>
      </c>
      <c r="H116">
        <f t="shared" si="17"/>
        <v>8.8164678682604141</v>
      </c>
      <c r="I116" t="str">
        <f t="shared" si="18"/>
        <v/>
      </c>
      <c r="J116">
        <f t="shared" si="10"/>
        <v>278.09496329194695</v>
      </c>
      <c r="K116">
        <f t="shared" si="19"/>
        <v>278.09496329194695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16.596230752028326</v>
      </c>
      <c r="F117">
        <f t="shared" si="15"/>
        <v>14.008833907950999</v>
      </c>
      <c r="G117">
        <f t="shared" si="16"/>
        <v>9.4521645369225809</v>
      </c>
      <c r="H117">
        <f t="shared" si="17"/>
        <v>8.2099643840666197</v>
      </c>
      <c r="I117" t="str">
        <f t="shared" si="18"/>
        <v/>
      </c>
      <c r="J117">
        <f t="shared" si="10"/>
        <v>277.79886952388438</v>
      </c>
      <c r="K117">
        <f t="shared" si="19"/>
        <v>277.79886952388438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15.591651639959732</v>
      </c>
      <c r="F118">
        <f t="shared" si="15"/>
        <v>13.160871371237905</v>
      </c>
      <c r="G118">
        <f t="shared" si="16"/>
        <v>8.8019301334768727</v>
      </c>
      <c r="H118">
        <f t="shared" si="17"/>
        <v>7.6451835581795011</v>
      </c>
      <c r="I118" t="str">
        <f t="shared" si="18"/>
        <v/>
      </c>
      <c r="J118">
        <f t="shared" si="10"/>
        <v>277.51568781305843</v>
      </c>
      <c r="K118">
        <f t="shared" si="19"/>
        <v>277.51568781305843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14.647880262338985</v>
      </c>
      <c r="F119">
        <f t="shared" si="15"/>
        <v>12.364236480237048</v>
      </c>
      <c r="G119">
        <f t="shared" si="16"/>
        <v>8.196426730827099</v>
      </c>
      <c r="H119">
        <f t="shared" si="17"/>
        <v>7.1192552006305858</v>
      </c>
      <c r="I119" t="str">
        <f t="shared" si="18"/>
        <v/>
      </c>
      <c r="J119">
        <f t="shared" si="10"/>
        <v>277.24498127960646</v>
      </c>
      <c r="K119">
        <f t="shared" si="19"/>
        <v>277.24498127960646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13.761235893054762</v>
      </c>
      <c r="F120">
        <f t="shared" si="15"/>
        <v>11.615822343900421</v>
      </c>
      <c r="G120">
        <f t="shared" si="16"/>
        <v>7.6325771887579741</v>
      </c>
      <c r="H120">
        <f t="shared" si="17"/>
        <v>6.6295065678939249</v>
      </c>
      <c r="I120" t="str">
        <f t="shared" si="18"/>
        <v/>
      </c>
      <c r="J120">
        <f t="shared" si="10"/>
        <v>276.98631577600651</v>
      </c>
      <c r="K120">
        <f t="shared" si="19"/>
        <v>276.98631577600651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12.928260602401981</v>
      </c>
      <c r="F121">
        <f t="shared" si="15"/>
        <v>10.912710133029535</v>
      </c>
      <c r="G121">
        <f t="shared" si="16"/>
        <v>7.1075160500422063</v>
      </c>
      <c r="H121">
        <f t="shared" si="17"/>
        <v>6.1734487801274209</v>
      </c>
      <c r="I121" t="str">
        <f t="shared" si="18"/>
        <v/>
      </c>
      <c r="J121">
        <f t="shared" si="10"/>
        <v>276.73926135290208</v>
      </c>
      <c r="K121">
        <f t="shared" si="19"/>
        <v>276.73926135290208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12.145705771090956</v>
      </c>
      <c r="F122">
        <f t="shared" si="15"/>
        <v>10.252157696786687</v>
      </c>
      <c r="G122">
        <f t="shared" si="16"/>
        <v>6.6185749783197423</v>
      </c>
      <c r="H122">
        <f t="shared" si="17"/>
        <v>5.7487641728008834</v>
      </c>
      <c r="I122" t="str">
        <f t="shared" si="18"/>
        <v/>
      </c>
      <c r="J122">
        <f t="shared" si="10"/>
        <v>276.50339352398584</v>
      </c>
      <c r="K122">
        <f t="shared" si="19"/>
        <v>276.50339352398584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11.410519420571109</v>
      </c>
      <c r="F123">
        <f t="shared" si="15"/>
        <v>9.6315888682551574</v>
      </c>
      <c r="G123">
        <f t="shared" si="16"/>
        <v>6.1632691977361134</v>
      </c>
      <c r="H123">
        <f t="shared" si="17"/>
        <v>5.3532945184323539</v>
      </c>
      <c r="I123" t="str">
        <f t="shared" si="18"/>
        <v/>
      </c>
      <c r="J123">
        <f t="shared" si="10"/>
        <v>276.27829434982283</v>
      </c>
      <c r="K123">
        <f t="shared" si="19"/>
        <v>276.27829434982283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10.71983431025726</v>
      </c>
      <c r="F124">
        <f t="shared" si="15"/>
        <v>9.0485834173398043</v>
      </c>
      <c r="G124">
        <f t="shared" si="16"/>
        <v>5.7392848654267619</v>
      </c>
      <c r="H124">
        <f t="shared" si="17"/>
        <v>4.98503005857612</v>
      </c>
      <c r="I124" t="str">
        <f t="shared" si="18"/>
        <v/>
      </c>
      <c r="J124">
        <f t="shared" si="10"/>
        <v>276.06355335876367</v>
      </c>
      <c r="K124">
        <f t="shared" si="19"/>
        <v>276.06355335876367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10.070956755237452</v>
      </c>
      <c r="F125">
        <f t="shared" si="15"/>
        <v>8.5008676118242121</v>
      </c>
      <c r="G125">
        <f t="shared" si="16"/>
        <v>5.3444673126748947</v>
      </c>
      <c r="H125">
        <f t="shared" si="17"/>
        <v>4.6420992903234843</v>
      </c>
      <c r="I125" t="str">
        <f t="shared" si="18"/>
        <v/>
      </c>
      <c r="J125">
        <f t="shared" si="10"/>
        <v>275.85876832150075</v>
      </c>
      <c r="K125">
        <f t="shared" si="19"/>
        <v>275.85876832150075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9.4613561208511658</v>
      </c>
      <c r="F126">
        <f t="shared" si="15"/>
        <v>7.9863053497723104</v>
      </c>
      <c r="G126">
        <f t="shared" si="16"/>
        <v>4.9768100949849785</v>
      </c>
      <c r="H126">
        <f t="shared" si="17"/>
        <v>4.3227594554117683</v>
      </c>
      <c r="I126" t="str">
        <f t="shared" si="18"/>
        <v/>
      </c>
      <c r="J126">
        <f t="shared" si="10"/>
        <v>275.66354589436054</v>
      </c>
      <c r="K126">
        <f t="shared" si="19"/>
        <v>275.66354589436054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8.8886549531665828</v>
      </c>
      <c r="F127">
        <f t="shared" si="15"/>
        <v>7.5028898286906696</v>
      </c>
      <c r="G127">
        <f t="shared" si="16"/>
        <v>4.634444795424848</v>
      </c>
      <c r="H127">
        <f t="shared" si="17"/>
        <v>4.0253876836076232</v>
      </c>
      <c r="I127" t="str">
        <f t="shared" si="18"/>
        <v/>
      </c>
      <c r="J127">
        <f t="shared" si="10"/>
        <v>275.47750214508306</v>
      </c>
      <c r="K127">
        <f t="shared" si="19"/>
        <v>275.47750214508306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8.3506197068655581</v>
      </c>
      <c r="F128">
        <f t="shared" si="15"/>
        <v>7.048735718961062</v>
      </c>
      <c r="G128">
        <f t="shared" si="16"/>
        <v>4.3156315294174972</v>
      </c>
      <c r="H128">
        <f t="shared" si="17"/>
        <v>3.7484727453557665</v>
      </c>
      <c r="I128" t="str">
        <f t="shared" si="18"/>
        <v/>
      </c>
      <c r="J128">
        <f t="shared" si="10"/>
        <v>275.3002629736053</v>
      </c>
      <c r="K128">
        <f t="shared" si="19"/>
        <v>275.3002629736053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7.8451520343749079</v>
      </c>
      <c r="F129">
        <f t="shared" si="15"/>
        <v>6.6220718110195147</v>
      </c>
      <c r="G129">
        <f t="shared" si="16"/>
        <v>4.018750102728335</v>
      </c>
      <c r="H129">
        <f t="shared" si="17"/>
        <v>3.4906073717804493</v>
      </c>
      <c r="I129" t="str">
        <f t="shared" si="18"/>
        <v/>
      </c>
      <c r="J129">
        <f t="shared" si="10"/>
        <v>275.13146443923904</v>
      </c>
      <c r="K129">
        <f t="shared" si="19"/>
        <v>275.13146443923904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7.3702806022714302</v>
      </c>
      <c r="F130">
        <f t="shared" si="15"/>
        <v>6.2212341076057189</v>
      </c>
      <c r="G130">
        <f t="shared" si="16"/>
        <v>3.7422917777132145</v>
      </c>
      <c r="H130">
        <f t="shared" si="17"/>
        <v>3.2504811030102889</v>
      </c>
      <c r="I130" t="str">
        <f t="shared" si="18"/>
        <v/>
      </c>
      <c r="J130">
        <f t="shared" si="10"/>
        <v>274.97075300459539</v>
      </c>
      <c r="K130">
        <f t="shared" si="19"/>
        <v>274.97075300459539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6.9241534030445022</v>
      </c>
      <c r="F131">
        <f t="shared" si="15"/>
        <v>5.8446593341424382</v>
      </c>
      <c r="G131">
        <f t="shared" si="16"/>
        <v>3.4848516059836836</v>
      </c>
      <c r="H131">
        <f t="shared" si="17"/>
        <v>3.0268736284819648</v>
      </c>
      <c r="I131" t="str">
        <f t="shared" si="18"/>
        <v/>
      </c>
      <c r="J131">
        <f t="shared" ref="J131:J150" si="20">$O$2+F131-H131</f>
        <v>274.81778570566047</v>
      </c>
      <c r="K131">
        <f t="shared" si="19"/>
        <v>274.81778570566047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6.5050305322319799</v>
      </c>
      <c r="F132">
        <f t="shared" ref="F132:F150" si="25">E132*$O$3</f>
        <v>5.4908788419352756</v>
      </c>
      <c r="G132">
        <f t="shared" ref="G132:G150" si="26">(G131*EXP(-1/$O$6)+C132)</f>
        <v>3.2451212885244223</v>
      </c>
      <c r="H132">
        <f t="shared" ref="H132:H150" si="27">G132*$O$4</f>
        <v>2.8186485853785239</v>
      </c>
      <c r="I132" t="str">
        <f t="shared" ref="I132:I150" si="28">IF(ISBLANK(D132),"",($O$2+((E131*EXP(-1/$O$5))*$O$3)-((G131*EXP(-1/$O$6))*$O$4)))</f>
        <v/>
      </c>
      <c r="J132">
        <f t="shared" si="20"/>
        <v>274.67223025655676</v>
      </c>
      <c r="K132">
        <f t="shared" ref="K132:K150" si="29">IF(I132="",J132,I132)</f>
        <v>274.67223025655676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6.1112774027600949</v>
      </c>
      <c r="F133">
        <f t="shared" si="25"/>
        <v>5.1585128804151621</v>
      </c>
      <c r="G133">
        <f t="shared" si="26"/>
        <v>3.0218825269783132</v>
      </c>
      <c r="H133">
        <f t="shared" si="27"/>
        <v>2.6247477836862365</v>
      </c>
      <c r="I133" t="str">
        <f t="shared" si="28"/>
        <v/>
      </c>
      <c r="J133">
        <f t="shared" si="20"/>
        <v>274.53376509672893</v>
      </c>
      <c r="K133">
        <f t="shared" si="29"/>
        <v>274.53376509672893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5.7413583700231419</v>
      </c>
      <c r="F134">
        <f t="shared" si="25"/>
        <v>4.8462652160852047</v>
      </c>
      <c r="G134">
        <f t="shared" si="26"/>
        <v>2.8140008323106818</v>
      </c>
      <c r="H134">
        <f t="shared" si="27"/>
        <v>2.4441858285220146</v>
      </c>
      <c r="I134" t="str">
        <f t="shared" si="28"/>
        <v/>
      </c>
      <c r="J134">
        <f t="shared" si="20"/>
        <v>274.40207938756322</v>
      </c>
      <c r="K134">
        <f t="shared" si="29"/>
        <v>274.40207938756322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5.3938307428406542</v>
      </c>
      <c r="F135">
        <f t="shared" si="25"/>
        <v>4.5529180771856819</v>
      </c>
      <c r="G135">
        <f t="shared" si="26"/>
        <v>2.6204197593886276</v>
      </c>
      <c r="H135">
        <f t="shared" si="27"/>
        <v>2.2760451124023069</v>
      </c>
      <c r="I135" t="str">
        <f t="shared" si="28"/>
        <v/>
      </c>
      <c r="J135">
        <f t="shared" si="20"/>
        <v>274.27687296478337</v>
      </c>
      <c r="K135">
        <f t="shared" si="29"/>
        <v>274.27687296478337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5.0673391569346844</v>
      </c>
      <c r="F136">
        <f t="shared" si="25"/>
        <v>4.2773274043612961</v>
      </c>
      <c r="G136">
        <f t="shared" si="26"/>
        <v>2.4401555381758468</v>
      </c>
      <c r="H136">
        <f t="shared" si="27"/>
        <v>2.1194711520044187</v>
      </c>
      <c r="I136" t="str">
        <f t="shared" si="28"/>
        <v/>
      </c>
      <c r="J136">
        <f t="shared" si="20"/>
        <v>274.15785625235691</v>
      </c>
      <c r="K136">
        <f t="shared" si="29"/>
        <v>274.15785625235691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4.7606102889836457</v>
      </c>
      <c r="F137">
        <f t="shared" si="25"/>
        <v>4.0184183888081844</v>
      </c>
      <c r="G137">
        <f t="shared" si="26"/>
        <v>2.272292074258925</v>
      </c>
      <c r="H137">
        <f t="shared" si="27"/>
        <v>1.9736682457218884</v>
      </c>
      <c r="I137" t="str">
        <f t="shared" si="28"/>
        <v/>
      </c>
      <c r="J137">
        <f t="shared" si="20"/>
        <v>274.04475014308628</v>
      </c>
      <c r="K137">
        <f t="shared" si="29"/>
        <v>274.04475014308628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4.4724478906374241</v>
      </c>
      <c r="F138">
        <f t="shared" si="25"/>
        <v>3.7751812804993792</v>
      </c>
      <c r="G138">
        <f t="shared" si="26"/>
        <v>2.1159762932980053</v>
      </c>
      <c r="H138">
        <f t="shared" si="27"/>
        <v>1.8378954299458166</v>
      </c>
      <c r="I138" t="str">
        <f t="shared" si="28"/>
        <v/>
      </c>
      <c r="J138">
        <f t="shared" si="20"/>
        <v>273.93728585055356</v>
      </c>
      <c r="K138">
        <f t="shared" si="29"/>
        <v>273.93728585055356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4.2017281231263288</v>
      </c>
      <c r="F139">
        <f t="shared" si="25"/>
        <v>3.5466674501407272</v>
      </c>
      <c r="G139">
        <f t="shared" si="26"/>
        <v>1.970413805742552</v>
      </c>
      <c r="H139">
        <f t="shared" si="27"/>
        <v>1.7114627135221667</v>
      </c>
      <c r="I139" t="str">
        <f t="shared" si="28"/>
        <v/>
      </c>
      <c r="J139">
        <f t="shared" si="20"/>
        <v>273.83520473661855</v>
      </c>
      <c r="K139">
        <f t="shared" si="29"/>
        <v>273.83520473661855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3.9473951742687685</v>
      </c>
      <c r="F140">
        <f t="shared" si="25"/>
        <v>3.3319856894988109</v>
      </c>
      <c r="G140">
        <f t="shared" si="26"/>
        <v>1.8348648697804895</v>
      </c>
      <c r="H140">
        <f t="shared" si="27"/>
        <v>1.5937275712487144</v>
      </c>
      <c r="I140" t="str">
        <f t="shared" si="28"/>
        <v/>
      </c>
      <c r="J140">
        <f t="shared" si="20"/>
        <v>273.73825811825009</v>
      </c>
      <c r="K140">
        <f t="shared" si="29"/>
        <v>273.73825811825009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3.7084571407838984</v>
      </c>
      <c r="F141">
        <f t="shared" si="25"/>
        <v>3.1302987356720875</v>
      </c>
      <c r="G141">
        <f t="shared" si="26"/>
        <v>1.708640632004615</v>
      </c>
      <c r="H141">
        <f t="shared" si="27"/>
        <v>1.4840916785917631</v>
      </c>
      <c r="I141" t="str">
        <f t="shared" si="28"/>
        <v/>
      </c>
      <c r="J141">
        <f t="shared" si="20"/>
        <v>273.64620705708035</v>
      </c>
      <c r="K141">
        <f t="shared" si="29"/>
        <v>273.64620705708035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3.4839821598501817</v>
      </c>
      <c r="F142">
        <f t="shared" si="25"/>
        <v>2.9408200057498384</v>
      </c>
      <c r="G142">
        <f t="shared" si="26"/>
        <v>1.5910996266915249</v>
      </c>
      <c r="H142">
        <f t="shared" si="27"/>
        <v>1.3819978710286078</v>
      </c>
      <c r="I142" t="str">
        <f t="shared" si="28"/>
        <v/>
      </c>
      <c r="J142">
        <f t="shared" si="20"/>
        <v>273.55882213472125</v>
      </c>
      <c r="K142">
        <f t="shared" si="29"/>
        <v>273.55882213472125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3.2730947748228694</v>
      </c>
      <c r="F143">
        <f t="shared" si="25"/>
        <v>2.7628105291240286</v>
      </c>
      <c r="G143">
        <f t="shared" si="26"/>
        <v>1.4816445159025529</v>
      </c>
      <c r="H143">
        <f t="shared" si="27"/>
        <v>1.2869273125632663</v>
      </c>
      <c r="I143" t="str">
        <f t="shared" si="28"/>
        <v/>
      </c>
      <c r="J143">
        <f t="shared" si="20"/>
        <v>273.47588321656076</v>
      </c>
      <c r="K143">
        <f t="shared" si="29"/>
        <v>273.47588321656076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3.0749725209366336</v>
      </c>
      <c r="F144">
        <f t="shared" si="25"/>
        <v>2.5955760654900515</v>
      </c>
      <c r="G144">
        <f t="shared" si="26"/>
        <v>1.3797190538400643</v>
      </c>
      <c r="H144">
        <f t="shared" si="27"/>
        <v>1.1983968590260059</v>
      </c>
      <c r="I144" t="str">
        <f t="shared" si="28"/>
        <v/>
      </c>
      <c r="J144">
        <f t="shared" si="20"/>
        <v>273.39717920646405</v>
      </c>
      <c r="K144">
        <f t="shared" si="29"/>
        <v>273.39717920646405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2.8888427176775222</v>
      </c>
      <c r="F145">
        <f t="shared" si="25"/>
        <v>2.4384643972964879</v>
      </c>
      <c r="G145">
        <f t="shared" si="26"/>
        <v>1.2848052600321054</v>
      </c>
      <c r="H145">
        <f t="shared" si="27"/>
        <v>1.1159566027570764</v>
      </c>
      <c r="I145" t="str">
        <f t="shared" si="28"/>
        <v/>
      </c>
      <c r="J145">
        <f t="shared" si="20"/>
        <v>273.32250779453943</v>
      </c>
      <c r="K145">
        <f t="shared" si="29"/>
        <v>273.32250779453943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2.7139794553144325</v>
      </c>
      <c r="F146">
        <f t="shared" si="25"/>
        <v>2.2908627860844</v>
      </c>
      <c r="G146">
        <f t="shared" si="26"/>
        <v>1.196420786979663</v>
      </c>
      <c r="H146">
        <f t="shared" si="27"/>
        <v>1.0391875861968443</v>
      </c>
      <c r="I146" t="str">
        <f t="shared" si="28"/>
        <v/>
      </c>
      <c r="J146">
        <f t="shared" si="20"/>
        <v>273.25167519988759</v>
      </c>
      <c r="K146">
        <f t="shared" si="29"/>
        <v>273.25167519988759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2.549700763837516</v>
      </c>
      <c r="F147">
        <f t="shared" si="25"/>
        <v>2.1521955827958226</v>
      </c>
      <c r="G147">
        <f t="shared" si="26"/>
        <v>1.1141164688890417</v>
      </c>
      <c r="H147">
        <f t="shared" si="27"/>
        <v>0.96769967276290303</v>
      </c>
      <c r="I147" t="str">
        <f t="shared" si="28"/>
        <v/>
      </c>
      <c r="J147">
        <f t="shared" si="20"/>
        <v>273.18449591003292</v>
      </c>
      <c r="K147">
        <f t="shared" si="29"/>
        <v>273.18449591003292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2.3953659532623215</v>
      </c>
      <c r="F148">
        <f t="shared" si="25"/>
        <v>2.021921982731619</v>
      </c>
      <c r="G148">
        <f t="shared" si="26"/>
        <v>1.0374740390321271</v>
      </c>
      <c r="H148">
        <f t="shared" si="27"/>
        <v>0.90112956419405055</v>
      </c>
      <c r="I148" t="str">
        <f t="shared" si="28"/>
        <v/>
      </c>
      <c r="J148">
        <f t="shared" si="20"/>
        <v>273.12079241853758</v>
      </c>
      <c r="K148">
        <f t="shared" si="29"/>
        <v>273.12079241853758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2.2503731149268149</v>
      </c>
      <c r="F149">
        <f t="shared" si="25"/>
        <v>1.8995339164029883</v>
      </c>
      <c r="G149">
        <f t="shared" si="26"/>
        <v>0.96610400413426856</v>
      </c>
      <c r="H149">
        <f t="shared" si="27"/>
        <v>0.83913895428537233</v>
      </c>
      <c r="I149" t="str">
        <f t="shared" si="28"/>
        <v/>
      </c>
      <c r="J149">
        <f t="shared" si="20"/>
        <v>273.06039496211764</v>
      </c>
      <c r="K149">
        <f t="shared" si="29"/>
        <v>273.06039496211764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2.1141567740362834</v>
      </c>
      <c r="F150">
        <f t="shared" si="25"/>
        <v>1.7845540680509115</v>
      </c>
      <c r="G150">
        <f t="shared" si="26"/>
        <v>0.89964366498751869</v>
      </c>
      <c r="H150">
        <f t="shared" si="27"/>
        <v>0.78141280963179516</v>
      </c>
      <c r="I150" t="str">
        <f t="shared" si="28"/>
        <v/>
      </c>
      <c r="J150">
        <f t="shared" si="20"/>
        <v>273.00314125841913</v>
      </c>
      <c r="K150">
        <f t="shared" si="29"/>
        <v>273.00314125841913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312.97934227294513</v>
      </c>
      <c r="S2">
        <f>SQRT(R2/11)</f>
        <v>5.3341041871488271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0.64794418331236203</v>
      </c>
      <c r="Q3" t="s">
        <v>20</v>
      </c>
      <c r="R3">
        <f>RSQ(D2:D100,I2:I100)</f>
        <v>0.87708326500441969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0.70614095700845481</v>
      </c>
      <c r="Q4" t="s">
        <v>21</v>
      </c>
      <c r="R4">
        <f>1-((1-$R$3)*($Y$3-1))/(Y3-Y4-1)</f>
        <v>0.75416653000883938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135</v>
      </c>
      <c r="D5" s="3"/>
      <c r="E5">
        <f t="shared" si="4"/>
        <v>135</v>
      </c>
      <c r="F5">
        <f t="shared" si="5"/>
        <v>87.472464747168871</v>
      </c>
      <c r="G5">
        <f t="shared" si="6"/>
        <v>135</v>
      </c>
      <c r="H5">
        <f t="shared" si="7"/>
        <v>95.329029196141406</v>
      </c>
      <c r="I5" t="str">
        <f t="shared" si="8"/>
        <v/>
      </c>
      <c r="J5">
        <f t="shared" si="0"/>
        <v>264.14343555102749</v>
      </c>
      <c r="K5">
        <f t="shared" si="9"/>
        <v>264.14343555102749</v>
      </c>
      <c r="L5" t="str">
        <f t="shared" si="1"/>
        <v/>
      </c>
      <c r="M5" t="str">
        <f t="shared" si="2"/>
        <v/>
      </c>
      <c r="N5" s="1" t="s">
        <v>14</v>
      </c>
      <c r="O5" s="5">
        <v>9.4571712791411855</v>
      </c>
      <c r="Q5" s="1" t="s">
        <v>22</v>
      </c>
      <c r="R5">
        <f>LARGE(L2:L150,1)/LARGE(D2:D100,1)*100</f>
        <v>3.3768933222465338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121.45391798024487</v>
      </c>
      <c r="F6">
        <f t="shared" si="5"/>
        <v>78.69535969579637</v>
      </c>
      <c r="G6">
        <f t="shared" si="6"/>
        <v>119.52316179618276</v>
      </c>
      <c r="H6">
        <f t="shared" si="7"/>
        <v>84.400199855432874</v>
      </c>
      <c r="I6" t="str">
        <f t="shared" si="8"/>
        <v/>
      </c>
      <c r="J6">
        <f t="shared" si="0"/>
        <v>266.29515984036345</v>
      </c>
      <c r="K6">
        <f t="shared" si="9"/>
        <v>266.29515984036345</v>
      </c>
      <c r="L6" t="str">
        <f t="shared" si="1"/>
        <v/>
      </c>
      <c r="M6" t="str">
        <f t="shared" si="2"/>
        <v/>
      </c>
      <c r="N6" s="1" t="s">
        <v>15</v>
      </c>
      <c r="O6" s="5">
        <v>8.2125673062194586</v>
      </c>
      <c r="Q6" s="1" t="s">
        <v>45</v>
      </c>
      <c r="R6">
        <f>AVERAGE(M2:M150)</f>
        <v>1.478504198726531</v>
      </c>
      <c r="S6">
        <f>_xlfn.STDEV.P(M2:M150)</f>
        <v>1.0208892851015607</v>
      </c>
    </row>
    <row r="7" spans="1:25">
      <c r="A7">
        <f t="shared" si="3"/>
        <v>5</v>
      </c>
      <c r="B7" s="13">
        <f>Edwards!B7</f>
        <v>43180</v>
      </c>
      <c r="C7" s="3">
        <v>225</v>
      </c>
      <c r="D7" s="3"/>
      <c r="E7">
        <f t="shared" si="4"/>
        <v>334.2670680944596</v>
      </c>
      <c r="F7">
        <f t="shared" si="5"/>
        <v>216.58640244468234</v>
      </c>
      <c r="G7">
        <f t="shared" si="6"/>
        <v>330.82063856115911</v>
      </c>
      <c r="H7">
        <f t="shared" si="7"/>
        <v>233.60600231172504</v>
      </c>
      <c r="I7" t="str">
        <f t="shared" si="8"/>
        <v/>
      </c>
      <c r="J7">
        <f t="shared" si="0"/>
        <v>254.9804001329573</v>
      </c>
      <c r="K7">
        <f t="shared" si="9"/>
        <v>254.9804001329573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300.72625979141793</v>
      </c>
      <c r="F8">
        <f t="shared" si="5"/>
        <v>194.85383080113149</v>
      </c>
      <c r="G8">
        <f t="shared" si="6"/>
        <v>292.89428672786607</v>
      </c>
      <c r="H8">
        <f t="shared" si="7"/>
        <v>206.82465193232412</v>
      </c>
      <c r="I8" t="str">
        <f t="shared" si="8"/>
        <v/>
      </c>
      <c r="J8">
        <f t="shared" si="0"/>
        <v>260.02917886880738</v>
      </c>
      <c r="K8">
        <f t="shared" si="9"/>
        <v>260.02917886880738</v>
      </c>
      <c r="L8" t="str">
        <f t="shared" si="1"/>
        <v/>
      </c>
      <c r="M8" t="str">
        <f t="shared" si="2"/>
        <v/>
      </c>
      <c r="O8">
        <f>1.1*O3</f>
        <v>0.71273860164359826</v>
      </c>
    </row>
    <row r="9" spans="1:25">
      <c r="A9">
        <f t="shared" si="3"/>
        <v>7</v>
      </c>
      <c r="B9" s="13">
        <f>Edwards!B9</f>
        <v>43182</v>
      </c>
      <c r="C9" s="3">
        <f>33+270</f>
        <v>303</v>
      </c>
      <c r="D9" s="3">
        <v>269</v>
      </c>
      <c r="E9">
        <f t="shared" si="4"/>
        <v>573.55098141639019</v>
      </c>
      <c r="F9">
        <f t="shared" si="5"/>
        <v>371.62902224184666</v>
      </c>
      <c r="G9">
        <f t="shared" si="6"/>
        <v>562.31593497594281</v>
      </c>
      <c r="H9">
        <f t="shared" si="7"/>
        <v>397.07431246501631</v>
      </c>
      <c r="I9">
        <f t="shared" si="8"/>
        <v>264.18833220674651</v>
      </c>
      <c r="J9">
        <f t="shared" si="0"/>
        <v>246.55470977683035</v>
      </c>
      <c r="K9">
        <f t="shared" si="9"/>
        <v>264.18833220674651</v>
      </c>
      <c r="L9">
        <f t="shared" si="1"/>
        <v>-4.8116677932534913</v>
      </c>
      <c r="M9">
        <f t="shared" si="2"/>
        <v>1.7887240867113352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516.00010262544595</v>
      </c>
      <c r="F10">
        <f t="shared" si="5"/>
        <v>334.33926508473957</v>
      </c>
      <c r="G10">
        <f t="shared" si="6"/>
        <v>497.8502109385289</v>
      </c>
      <c r="H10">
        <f t="shared" si="7"/>
        <v>351.55242439899388</v>
      </c>
      <c r="I10" t="str">
        <f t="shared" si="8"/>
        <v/>
      </c>
      <c r="J10">
        <f t="shared" si="0"/>
        <v>254.78684068574563</v>
      </c>
      <c r="K10">
        <f t="shared" si="9"/>
        <v>254.78684068574563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464.22395660791739</v>
      </c>
      <c r="F11">
        <f t="shared" si="5"/>
        <v>300.79121243835044</v>
      </c>
      <c r="G11">
        <f t="shared" si="6"/>
        <v>440.77504675755193</v>
      </c>
      <c r="H11">
        <f t="shared" si="7"/>
        <v>311.24931334282411</v>
      </c>
      <c r="I11" t="str">
        <f t="shared" si="8"/>
        <v/>
      </c>
      <c r="J11">
        <f t="shared" si="0"/>
        <v>261.54189909552628</v>
      </c>
      <c r="K11">
        <f t="shared" si="9"/>
        <v>261.54189909552628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225</v>
      </c>
      <c r="D12" s="3"/>
      <c r="E12">
        <f t="shared" si="4"/>
        <v>642.64309889127958</v>
      </c>
      <c r="F12">
        <f t="shared" si="5"/>
        <v>416.39685787243565</v>
      </c>
      <c r="G12">
        <f t="shared" si="6"/>
        <v>615.24316466165112</v>
      </c>
      <c r="H12">
        <f t="shared" si="7"/>
        <v>434.44839708708867</v>
      </c>
      <c r="I12" t="str">
        <f t="shared" si="8"/>
        <v/>
      </c>
      <c r="J12">
        <f t="shared" si="0"/>
        <v>253.94846078534704</v>
      </c>
      <c r="K12">
        <f t="shared" si="9"/>
        <v>253.94846078534704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578.15942387638415</v>
      </c>
      <c r="F13">
        <f t="shared" si="5"/>
        <v>374.61503572792947</v>
      </c>
      <c r="G13">
        <f t="shared" si="6"/>
        <v>544.70969121370399</v>
      </c>
      <c r="H13">
        <f t="shared" si="7"/>
        <v>384.64182264542484</v>
      </c>
      <c r="I13" t="str">
        <f t="shared" si="8"/>
        <v/>
      </c>
      <c r="J13">
        <f t="shared" si="0"/>
        <v>261.97321308250463</v>
      </c>
      <c r="K13">
        <f t="shared" si="9"/>
        <v>261.97321308250463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135</v>
      </c>
      <c r="D14" s="3"/>
      <c r="E14">
        <f t="shared" si="4"/>
        <v>655.14612775546652</v>
      </c>
      <c r="F14">
        <f t="shared" si="5"/>
        <v>424.49812269877214</v>
      </c>
      <c r="G14">
        <f t="shared" si="6"/>
        <v>617.26240411025401</v>
      </c>
      <c r="H14">
        <f t="shared" si="7"/>
        <v>435.87426476375435</v>
      </c>
      <c r="I14" t="str">
        <f t="shared" si="8"/>
        <v/>
      </c>
      <c r="J14">
        <f t="shared" si="0"/>
        <v>260.62385793501778</v>
      </c>
      <c r="K14">
        <f t="shared" si="9"/>
        <v>260.62385793501778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589.40788196657377</v>
      </c>
      <c r="F15">
        <f t="shared" si="5"/>
        <v>381.90340871870069</v>
      </c>
      <c r="G15">
        <f t="shared" si="6"/>
        <v>546.49743849756032</v>
      </c>
      <c r="H15">
        <f t="shared" si="7"/>
        <v>385.90422422333643</v>
      </c>
      <c r="I15" t="str">
        <f t="shared" si="8"/>
        <v/>
      </c>
      <c r="J15">
        <f t="shared" si="0"/>
        <v>267.99918449536426</v>
      </c>
      <c r="K15">
        <f t="shared" si="9"/>
        <v>267.99918449536426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37+270</f>
        <v>307</v>
      </c>
      <c r="D16" s="3">
        <v>279</v>
      </c>
      <c r="E16">
        <f t="shared" si="4"/>
        <v>837.26590039465259</v>
      </c>
      <c r="F16">
        <f t="shared" si="5"/>
        <v>542.50157004650259</v>
      </c>
      <c r="G16">
        <f t="shared" si="6"/>
        <v>790.84519824254335</v>
      </c>
      <c r="H16">
        <f t="shared" si="7"/>
        <v>558.44818513253074</v>
      </c>
      <c r="I16">
        <f t="shared" si="8"/>
        <v>273.91979443867234</v>
      </c>
      <c r="J16">
        <f t="shared" si="0"/>
        <v>256.05338491397185</v>
      </c>
      <c r="K16">
        <f t="shared" si="9"/>
        <v>273.91979443867234</v>
      </c>
      <c r="L16">
        <f t="shared" si="1"/>
        <v>-5.0802055613276593</v>
      </c>
      <c r="M16">
        <f t="shared" si="2"/>
        <v>1.8208622083611681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753.25351106805931</v>
      </c>
      <c r="F17">
        <f t="shared" si="5"/>
        <v>488.06623105616296</v>
      </c>
      <c r="G17">
        <f t="shared" si="6"/>
        <v>700.180137668724</v>
      </c>
      <c r="H17">
        <f t="shared" si="7"/>
        <v>494.42587249170441</v>
      </c>
      <c r="I17" t="str">
        <f t="shared" si="8"/>
        <v/>
      </c>
      <c r="J17">
        <f t="shared" si="0"/>
        <v>265.6403585644585</v>
      </c>
      <c r="K17">
        <f t="shared" si="9"/>
        <v>265.6403585644585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677.67103815993732</v>
      </c>
      <c r="F18">
        <f t="shared" si="5"/>
        <v>439.09300737498114</v>
      </c>
      <c r="G18">
        <f t="shared" si="6"/>
        <v>619.90921393372162</v>
      </c>
      <c r="H18">
        <f t="shared" si="7"/>
        <v>437.74328558551713</v>
      </c>
      <c r="I18" t="str">
        <f t="shared" si="8"/>
        <v/>
      </c>
      <c r="J18">
        <f t="shared" si="0"/>
        <v>273.34972178946407</v>
      </c>
      <c r="K18">
        <f t="shared" si="9"/>
        <v>273.34972178946407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609.67261249084754</v>
      </c>
      <c r="F19">
        <f t="shared" si="5"/>
        <v>395.03382298829638</v>
      </c>
      <c r="G19">
        <f t="shared" si="6"/>
        <v>548.84080945144217</v>
      </c>
      <c r="H19">
        <f t="shared" si="7"/>
        <v>387.55897443133637</v>
      </c>
      <c r="I19" t="str">
        <f t="shared" si="8"/>
        <v/>
      </c>
      <c r="J19">
        <f t="shared" si="0"/>
        <v>279.47484855696001</v>
      </c>
      <c r="K19">
        <f t="shared" si="9"/>
        <v>279.47484855696001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548.49724053529633</v>
      </c>
      <c r="F20">
        <f t="shared" si="5"/>
        <v>355.39559656772678</v>
      </c>
      <c r="G20">
        <f t="shared" si="6"/>
        <v>485.91991754379734</v>
      </c>
      <c r="H20">
        <f t="shared" si="7"/>
        <v>343.12795560384649</v>
      </c>
      <c r="I20" t="str">
        <f t="shared" si="8"/>
        <v/>
      </c>
      <c r="J20">
        <f t="shared" si="0"/>
        <v>284.2676409638803</v>
      </c>
      <c r="K20">
        <f t="shared" si="9"/>
        <v>284.2676409638803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493.46028788418164</v>
      </c>
      <c r="F21">
        <f t="shared" si="5"/>
        <v>319.73472323019911</v>
      </c>
      <c r="G21">
        <f t="shared" si="6"/>
        <v>430.21248092277835</v>
      </c>
      <c r="H21">
        <f t="shared" si="7"/>
        <v>303.7906529957923</v>
      </c>
      <c r="I21" t="str">
        <f t="shared" si="8"/>
        <v/>
      </c>
      <c r="J21">
        <f t="shared" si="0"/>
        <v>287.94407023440675</v>
      </c>
      <c r="K21">
        <f t="shared" si="9"/>
        <v>287.94407023440675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443.94581726809935</v>
      </c>
      <c r="F22">
        <f t="shared" si="5"/>
        <v>287.65211000471771</v>
      </c>
      <c r="G22">
        <f t="shared" si="6"/>
        <v>380.89152565978094</v>
      </c>
      <c r="H22">
        <f t="shared" si="7"/>
        <v>268.96310644580814</v>
      </c>
      <c r="I22" t="str">
        <f t="shared" si="8"/>
        <v/>
      </c>
      <c r="J22">
        <f t="shared" si="0"/>
        <v>290.68900355890963</v>
      </c>
      <c r="K22">
        <f t="shared" si="9"/>
        <v>290.68900355890963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37+270</f>
        <v>307</v>
      </c>
      <c r="D23" s="3">
        <v>288</v>
      </c>
      <c r="E23">
        <f t="shared" si="4"/>
        <v>706.39969539372237</v>
      </c>
      <c r="F23">
        <f t="shared" si="5"/>
        <v>457.70757372398674</v>
      </c>
      <c r="G23">
        <f t="shared" si="6"/>
        <v>644.22488480169545</v>
      </c>
      <c r="H23">
        <f t="shared" si="7"/>
        <v>454.91357668253079</v>
      </c>
      <c r="I23">
        <f t="shared" si="8"/>
        <v>292.66040656615644</v>
      </c>
      <c r="J23">
        <f t="shared" si="0"/>
        <v>274.79399704145601</v>
      </c>
      <c r="K23">
        <f t="shared" si="9"/>
        <v>292.66040656615644</v>
      </c>
      <c r="L23">
        <f t="shared" si="1"/>
        <v>4.6604065661564391</v>
      </c>
      <c r="M23">
        <f t="shared" si="2"/>
        <v>1.6181967243598747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635.51859752310452</v>
      </c>
      <c r="F24">
        <f t="shared" si="5"/>
        <v>411.78057865192568</v>
      </c>
      <c r="G24">
        <f t="shared" si="6"/>
        <v>570.36885288355745</v>
      </c>
      <c r="H24">
        <f t="shared" si="7"/>
        <v>402.76080762300984</v>
      </c>
      <c r="I24" t="str">
        <f t="shared" si="8"/>
        <v/>
      </c>
      <c r="J24">
        <f t="shared" si="0"/>
        <v>281.01977102891584</v>
      </c>
      <c r="K24">
        <f t="shared" si="9"/>
        <v>281.01977102891584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571.74980458141761</v>
      </c>
      <c r="F25">
        <f t="shared" si="5"/>
        <v>370.46196018850924</v>
      </c>
      <c r="G25">
        <f t="shared" si="6"/>
        <v>504.97991619781186</v>
      </c>
      <c r="H25">
        <f t="shared" si="7"/>
        <v>356.58700129397215</v>
      </c>
      <c r="I25" t="str">
        <f t="shared" si="8"/>
        <v/>
      </c>
      <c r="J25">
        <f t="shared" si="0"/>
        <v>285.87495889453709</v>
      </c>
      <c r="K25">
        <f t="shared" si="9"/>
        <v>285.87495889453709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180</v>
      </c>
      <c r="D26" s="3"/>
      <c r="E26">
        <f t="shared" si="4"/>
        <v>694.37965830261123</v>
      </c>
      <c r="F26">
        <f t="shared" si="5"/>
        <v>449.91926060760244</v>
      </c>
      <c r="G26">
        <f t="shared" si="6"/>
        <v>627.08737946321389</v>
      </c>
      <c r="H26">
        <f t="shared" si="7"/>
        <v>442.81208226207792</v>
      </c>
      <c r="I26" t="str">
        <f t="shared" si="8"/>
        <v/>
      </c>
      <c r="J26">
        <f t="shared" si="0"/>
        <v>279.10717834552446</v>
      </c>
      <c r="K26">
        <f t="shared" si="9"/>
        <v>279.10717834552446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624.70466716026522</v>
      </c>
      <c r="F27">
        <f t="shared" si="5"/>
        <v>404.77375537457897</v>
      </c>
      <c r="G27">
        <f t="shared" si="6"/>
        <v>555.19604678463679</v>
      </c>
      <c r="H27">
        <f t="shared" si="7"/>
        <v>392.04666780381427</v>
      </c>
      <c r="I27" t="str">
        <f t="shared" si="8"/>
        <v/>
      </c>
      <c r="J27">
        <f t="shared" si="0"/>
        <v>284.7270875707647</v>
      </c>
      <c r="K27">
        <f t="shared" si="9"/>
        <v>284.7270875707647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270</v>
      </c>
      <c r="D28" s="3"/>
      <c r="E28">
        <f t="shared" si="4"/>
        <v>832.02095857154825</v>
      </c>
      <c r="F28">
        <f t="shared" si="5"/>
        <v>539.1031405004104</v>
      </c>
      <c r="G28">
        <f t="shared" si="6"/>
        <v>761.54656984030521</v>
      </c>
      <c r="H28">
        <f t="shared" si="7"/>
        <v>537.75922363353914</v>
      </c>
      <c r="I28" t="str">
        <f t="shared" si="8"/>
        <v/>
      </c>
      <c r="J28">
        <f t="shared" si="0"/>
        <v>273.34391686687127</v>
      </c>
      <c r="K28">
        <f t="shared" si="9"/>
        <v>273.34391686687127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748.53485377921129</v>
      </c>
      <c r="F29">
        <f t="shared" si="5"/>
        <v>485.00880451280938</v>
      </c>
      <c r="G29">
        <f t="shared" si="6"/>
        <v>674.24039912852447</v>
      </c>
      <c r="H29">
        <f t="shared" si="7"/>
        <v>476.10876069437882</v>
      </c>
      <c r="I29" t="str">
        <f t="shared" si="8"/>
        <v/>
      </c>
      <c r="J29">
        <f t="shared" si="0"/>
        <v>280.9000438184305</v>
      </c>
      <c r="K29">
        <f t="shared" si="9"/>
        <v>280.9000438184305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673.42585730559188</v>
      </c>
      <c r="F30">
        <f t="shared" si="5"/>
        <v>436.34236713329898</v>
      </c>
      <c r="G30">
        <f t="shared" si="6"/>
        <v>596.94329121897385</v>
      </c>
      <c r="H30">
        <f t="shared" si="7"/>
        <v>421.52610694114293</v>
      </c>
      <c r="I30" t="str">
        <f t="shared" si="8"/>
        <v/>
      </c>
      <c r="J30">
        <f t="shared" si="0"/>
        <v>286.81626019215599</v>
      </c>
      <c r="K30">
        <f t="shared" si="9"/>
        <v>286.81626019215599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36+315</f>
        <v>351</v>
      </c>
      <c r="D31" s="3">
        <v>291</v>
      </c>
      <c r="E31">
        <f t="shared" si="4"/>
        <v>956.85339880718107</v>
      </c>
      <c r="F31">
        <f t="shared" si="5"/>
        <v>619.98759403977681</v>
      </c>
      <c r="G31">
        <f t="shared" si="6"/>
        <v>879.50777466304635</v>
      </c>
      <c r="H31">
        <f t="shared" si="7"/>
        <v>621.05646169694</v>
      </c>
      <c r="I31">
        <f t="shared" si="8"/>
        <v>291.35819991016541</v>
      </c>
      <c r="J31">
        <f t="shared" si="0"/>
        <v>270.9311323428368</v>
      </c>
      <c r="K31">
        <f t="shared" si="9"/>
        <v>291.35819991016541</v>
      </c>
      <c r="L31">
        <f t="shared" si="1"/>
        <v>0.35819991016541053</v>
      </c>
      <c r="M31">
        <f t="shared" si="2"/>
        <v>0.1230927526341617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860.8414386507103</v>
      </c>
      <c r="F32">
        <f t="shared" si="5"/>
        <v>557.77720292797324</v>
      </c>
      <c r="G32">
        <f t="shared" si="6"/>
        <v>778.67814853371806</v>
      </c>
      <c r="H32">
        <f t="shared" si="7"/>
        <v>549.85653300717138</v>
      </c>
      <c r="I32" t="str">
        <f t="shared" si="8"/>
        <v/>
      </c>
      <c r="J32">
        <f t="shared" si="0"/>
        <v>279.92066992080186</v>
      </c>
      <c r="K32">
        <f t="shared" si="9"/>
        <v>279.92066992080186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135</v>
      </c>
      <c r="D33" s="3"/>
      <c r="E33">
        <f t="shared" si="4"/>
        <v>909.46344802873602</v>
      </c>
      <c r="F33">
        <f t="shared" si="5"/>
        <v>589.28155108542421</v>
      </c>
      <c r="G33">
        <f t="shared" si="6"/>
        <v>824.40795803220465</v>
      </c>
      <c r="H33">
        <f t="shared" si="7"/>
        <v>582.14822445024708</v>
      </c>
      <c r="I33" t="str">
        <f t="shared" si="8"/>
        <v/>
      </c>
      <c r="J33">
        <f t="shared" si="0"/>
        <v>279.13332663517713</v>
      </c>
      <c r="K33">
        <f t="shared" si="9"/>
        <v>279.13332663517713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818.2066594289837</v>
      </c>
      <c r="F34">
        <f t="shared" si="5"/>
        <v>530.15224572444879</v>
      </c>
      <c r="G34">
        <f t="shared" si="6"/>
        <v>729.89515373291738</v>
      </c>
      <c r="H34">
        <f t="shared" si="7"/>
        <v>515.40886237279551</v>
      </c>
      <c r="I34" t="str">
        <f t="shared" si="8"/>
        <v/>
      </c>
      <c r="J34">
        <f t="shared" si="0"/>
        <v>286.74338335165328</v>
      </c>
      <c r="K34">
        <f t="shared" si="9"/>
        <v>286.74338335165328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180</v>
      </c>
      <c r="D35" s="3"/>
      <c r="E35">
        <f t="shared" si="4"/>
        <v>916.10670003835503</v>
      </c>
      <c r="F35">
        <f t="shared" si="5"/>
        <v>593.586007583335</v>
      </c>
      <c r="G35">
        <f t="shared" si="6"/>
        <v>826.21760410273464</v>
      </c>
      <c r="H35">
        <f t="shared" si="7"/>
        <v>583.42608965833767</v>
      </c>
      <c r="I35" t="str">
        <f t="shared" si="8"/>
        <v/>
      </c>
      <c r="J35">
        <f t="shared" si="0"/>
        <v>282.15991792499733</v>
      </c>
      <c r="K35">
        <f t="shared" si="9"/>
        <v>282.15991792499733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824.1833185748975</v>
      </c>
      <c r="F36">
        <f t="shared" si="5"/>
        <v>534.02478725368428</v>
      </c>
      <c r="G36">
        <f t="shared" si="6"/>
        <v>731.49733610389353</v>
      </c>
      <c r="H36">
        <f t="shared" si="7"/>
        <v>516.54022896553874</v>
      </c>
      <c r="I36" t="str">
        <f t="shared" si="8"/>
        <v/>
      </c>
      <c r="J36">
        <f t="shared" si="0"/>
        <v>289.48455828814554</v>
      </c>
      <c r="K36">
        <f t="shared" si="9"/>
        <v>289.48455828814554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32+225</f>
        <v>257</v>
      </c>
      <c r="D37" s="3">
        <v>299</v>
      </c>
      <c r="E37">
        <f t="shared" si="4"/>
        <v>998.4836531472713</v>
      </c>
      <c r="F37">
        <f t="shared" si="5"/>
        <v>646.96167518925245</v>
      </c>
      <c r="G37">
        <f t="shared" si="6"/>
        <v>904.63610708609156</v>
      </c>
      <c r="H37">
        <f t="shared" si="7"/>
        <v>638.80060640217573</v>
      </c>
      <c r="I37">
        <f t="shared" si="8"/>
        <v>295.11763962697262</v>
      </c>
      <c r="J37">
        <f t="shared" si="0"/>
        <v>280.16106878707672</v>
      </c>
      <c r="K37">
        <f t="shared" si="9"/>
        <v>295.11763962697262</v>
      </c>
      <c r="L37">
        <f t="shared" si="1"/>
        <v>-3.8823603730273817</v>
      </c>
      <c r="M37">
        <f t="shared" si="2"/>
        <v>1.2984482852934387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898.2944571404737</v>
      </c>
      <c r="F38">
        <f t="shared" si="5"/>
        <v>582.04466840590578</v>
      </c>
      <c r="G38">
        <f t="shared" si="6"/>
        <v>800.92568736236922</v>
      </c>
      <c r="H38">
        <f t="shared" si="7"/>
        <v>565.56643136671789</v>
      </c>
      <c r="I38" t="str">
        <f t="shared" si="8"/>
        <v/>
      </c>
      <c r="J38">
        <f t="shared" si="0"/>
        <v>288.47823703918789</v>
      </c>
      <c r="K38">
        <f t="shared" si="9"/>
        <v>288.47823703918789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808.15838014553833</v>
      </c>
      <c r="F39">
        <f t="shared" si="5"/>
        <v>523.64152161044228</v>
      </c>
      <c r="G39">
        <f t="shared" si="6"/>
        <v>709.10496679504706</v>
      </c>
      <c r="H39">
        <f t="shared" si="7"/>
        <v>500.72805987210307</v>
      </c>
      <c r="I39" t="str">
        <f t="shared" si="8"/>
        <v/>
      </c>
      <c r="J39">
        <f t="shared" si="0"/>
        <v>294.91346173833921</v>
      </c>
      <c r="K39">
        <f t="shared" si="9"/>
        <v>294.91346173833921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225</v>
      </c>
      <c r="D40" s="3"/>
      <c r="E40">
        <f t="shared" si="4"/>
        <v>952.06667864625012</v>
      </c>
      <c r="F40">
        <f t="shared" si="5"/>
        <v>616.88606655435751</v>
      </c>
      <c r="G40">
        <f t="shared" si="6"/>
        <v>852.81087167941644</v>
      </c>
      <c r="H40">
        <f t="shared" si="7"/>
        <v>602.20468507491762</v>
      </c>
      <c r="I40" t="str">
        <f t="shared" si="8"/>
        <v/>
      </c>
      <c r="J40">
        <f t="shared" si="0"/>
        <v>286.68138147943989</v>
      </c>
      <c r="K40">
        <f t="shared" si="9"/>
        <v>286.68138147943989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856.53502444463561</v>
      </c>
      <c r="F41">
        <f t="shared" si="5"/>
        <v>554.98688689221342</v>
      </c>
      <c r="G41">
        <f t="shared" si="6"/>
        <v>755.04186516505592</v>
      </c>
      <c r="H41">
        <f t="shared" si="7"/>
        <v>533.16598524910125</v>
      </c>
      <c r="I41" t="str">
        <f t="shared" si="8"/>
        <v/>
      </c>
      <c r="J41">
        <f t="shared" si="0"/>
        <v>293.82090164311217</v>
      </c>
      <c r="K41">
        <f t="shared" si="9"/>
        <v>293.82090164311217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225</v>
      </c>
      <c r="D42" s="3"/>
      <c r="E42">
        <f t="shared" si="4"/>
        <v>995.58914523041335</v>
      </c>
      <c r="F42">
        <f t="shared" si="5"/>
        <v>645.08619562097283</v>
      </c>
      <c r="G42">
        <f t="shared" si="6"/>
        <v>893.48141491121919</v>
      </c>
      <c r="H42">
        <f t="shared" si="7"/>
        <v>630.92382139467657</v>
      </c>
      <c r="I42" t="str">
        <f t="shared" si="8"/>
        <v/>
      </c>
      <c r="J42">
        <f t="shared" si="0"/>
        <v>286.16237422629627</v>
      </c>
      <c r="K42">
        <f t="shared" si="9"/>
        <v>286.16237422629627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895.69038805064235</v>
      </c>
      <c r="F43">
        <f t="shared" si="5"/>
        <v>580.35737698620608</v>
      </c>
      <c r="G43">
        <f t="shared" si="6"/>
        <v>791.04980530604416</v>
      </c>
      <c r="H43">
        <f t="shared" si="7"/>
        <v>558.59266656016189</v>
      </c>
      <c r="I43" t="str">
        <f t="shared" si="8"/>
        <v/>
      </c>
      <c r="J43">
        <f t="shared" si="0"/>
        <v>293.76471042604419</v>
      </c>
      <c r="K43">
        <f t="shared" si="9"/>
        <v>293.76471042604419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41+360</f>
        <v>401</v>
      </c>
      <c r="D44" s="3">
        <v>300</v>
      </c>
      <c r="E44">
        <f t="shared" si="4"/>
        <v>1206.8156068592325</v>
      </c>
      <c r="F44">
        <f t="shared" si="5"/>
        <v>781.94915279501799</v>
      </c>
      <c r="G44">
        <f t="shared" si="6"/>
        <v>1101.36128791432</v>
      </c>
      <c r="H44">
        <f t="shared" si="7"/>
        <v>777.71631385988223</v>
      </c>
      <c r="I44">
        <f t="shared" si="8"/>
        <v>299.56974518726906</v>
      </c>
      <c r="J44">
        <f t="shared" si="0"/>
        <v>276.23283893513587</v>
      </c>
      <c r="K44">
        <f t="shared" si="9"/>
        <v>299.56974518726906</v>
      </c>
      <c r="L44">
        <f t="shared" si="1"/>
        <v>-0.43025481273093646</v>
      </c>
      <c r="M44">
        <f t="shared" si="2"/>
        <v>0.14341827091031215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1085.7221017241529</v>
      </c>
      <c r="F45">
        <f t="shared" si="5"/>
        <v>703.48732050583749</v>
      </c>
      <c r="G45">
        <f t="shared" si="6"/>
        <v>975.09765489952224</v>
      </c>
      <c r="H45">
        <f t="shared" si="7"/>
        <v>688.55639120744866</v>
      </c>
      <c r="I45" t="str">
        <f t="shared" si="8"/>
        <v/>
      </c>
      <c r="J45">
        <f t="shared" si="0"/>
        <v>286.93092929838883</v>
      </c>
      <c r="K45">
        <f t="shared" si="9"/>
        <v>286.93092929838883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976.77928216403211</v>
      </c>
      <c r="F46">
        <f t="shared" si="5"/>
        <v>632.89845425820897</v>
      </c>
      <c r="G46">
        <f t="shared" si="6"/>
        <v>863.30929461951098</v>
      </c>
      <c r="H46">
        <f t="shared" si="7"/>
        <v>609.61805149691554</v>
      </c>
      <c r="I46" t="str">
        <f t="shared" si="8"/>
        <v/>
      </c>
      <c r="J46">
        <f t="shared" si="0"/>
        <v>295.28040276129343</v>
      </c>
      <c r="K46">
        <f t="shared" si="9"/>
        <v>295.28040276129343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225</v>
      </c>
      <c r="D47" s="3"/>
      <c r="E47">
        <f t="shared" si="4"/>
        <v>1103.7679320055763</v>
      </c>
      <c r="F47">
        <f t="shared" si="5"/>
        <v>715.18001126972786</v>
      </c>
      <c r="G47">
        <f t="shared" si="6"/>
        <v>989.336714821898</v>
      </c>
      <c r="H47">
        <f t="shared" si="7"/>
        <v>698.61117460793582</v>
      </c>
      <c r="I47" t="str">
        <f t="shared" si="8"/>
        <v/>
      </c>
      <c r="J47">
        <f t="shared" si="0"/>
        <v>288.56883666179203</v>
      </c>
      <c r="K47">
        <f t="shared" si="9"/>
        <v>288.56883666179203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993.01436950392406</v>
      </c>
      <c r="F48">
        <f t="shared" si="5"/>
        <v>643.41788466566015</v>
      </c>
      <c r="G48">
        <f t="shared" si="6"/>
        <v>875.91594249304922</v>
      </c>
      <c r="H48">
        <f t="shared" si="7"/>
        <v>618.52012189100446</v>
      </c>
      <c r="I48" t="str">
        <f t="shared" si="8"/>
        <v/>
      </c>
      <c r="J48">
        <f t="shared" si="0"/>
        <v>296.89776277465569</v>
      </c>
      <c r="K48">
        <f t="shared" si="9"/>
        <v>296.89776277465569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893.37396879210485</v>
      </c>
      <c r="F49">
        <f t="shared" si="5"/>
        <v>578.85646660152395</v>
      </c>
      <c r="G49">
        <f t="shared" si="6"/>
        <v>775.49809566261217</v>
      </c>
      <c r="H49">
        <f t="shared" si="7"/>
        <v>547.61096742943118</v>
      </c>
      <c r="I49" t="str">
        <f t="shared" si="8"/>
        <v/>
      </c>
      <c r="J49">
        <f t="shared" si="0"/>
        <v>303.24549917209276</v>
      </c>
      <c r="K49">
        <f t="shared" si="9"/>
        <v>303.24549917209276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180</v>
      </c>
      <c r="D50" s="3"/>
      <c r="E50">
        <f t="shared" si="4"/>
        <v>983.73162023231214</v>
      </c>
      <c r="F50">
        <f t="shared" si="5"/>
        <v>637.40318126997215</v>
      </c>
      <c r="G50">
        <f t="shared" si="6"/>
        <v>866.59247674454832</v>
      </c>
      <c r="H50">
        <f t="shared" si="7"/>
        <v>611.9364408647225</v>
      </c>
      <c r="I50" t="str">
        <f t="shared" si="8"/>
        <v/>
      </c>
      <c r="J50">
        <f t="shared" si="0"/>
        <v>297.46674040524965</v>
      </c>
      <c r="K50">
        <f t="shared" si="9"/>
        <v>297.46674040524965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36+270</f>
        <v>306</v>
      </c>
      <c r="D51" s="3">
        <v>301</v>
      </c>
      <c r="E51">
        <f t="shared" si="4"/>
        <v>1191.0226630982861</v>
      </c>
      <c r="F51">
        <f t="shared" si="5"/>
        <v>771.71620674773351</v>
      </c>
      <c r="G51">
        <f t="shared" si="6"/>
        <v>1073.2435022910622</v>
      </c>
      <c r="H51">
        <f t="shared" si="7"/>
        <v>757.86119381091646</v>
      </c>
      <c r="I51">
        <f t="shared" si="8"/>
        <v>303.66322568782141</v>
      </c>
      <c r="J51">
        <f t="shared" si="0"/>
        <v>285.85501293681693</v>
      </c>
      <c r="K51">
        <f t="shared" si="9"/>
        <v>303.66322568782141</v>
      </c>
      <c r="L51">
        <f t="shared" si="1"/>
        <v>2.6632256878214093</v>
      </c>
      <c r="M51">
        <f t="shared" si="2"/>
        <v>0.88479258731608279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1071.5138432337189</v>
      </c>
      <c r="F52">
        <f t="shared" si="5"/>
        <v>694.28116206196239</v>
      </c>
      <c r="G52">
        <f t="shared" si="6"/>
        <v>950.20338348915914</v>
      </c>
      <c r="H52">
        <f t="shared" si="7"/>
        <v>670.97752656970658</v>
      </c>
      <c r="I52" t="str">
        <f t="shared" si="8"/>
        <v/>
      </c>
      <c r="J52">
        <f t="shared" si="0"/>
        <v>295.30363549225581</v>
      </c>
      <c r="K52">
        <f t="shared" si="9"/>
        <v>295.30363549225581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963.99669948744486</v>
      </c>
      <c r="F53">
        <f t="shared" si="5"/>
        <v>624.6160541652049</v>
      </c>
      <c r="G53">
        <f t="shared" si="6"/>
        <v>841.26898328929678</v>
      </c>
      <c r="H53">
        <f t="shared" si="7"/>
        <v>594.05448496143379</v>
      </c>
      <c r="I53" t="str">
        <f t="shared" si="8"/>
        <v/>
      </c>
      <c r="J53">
        <f t="shared" si="0"/>
        <v>302.56156920377111</v>
      </c>
      <c r="K53">
        <f t="shared" si="9"/>
        <v>302.56156920377111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225</v>
      </c>
      <c r="D54" s="3"/>
      <c r="E54">
        <f t="shared" si="4"/>
        <v>1092.2679709094436</v>
      </c>
      <c r="F54">
        <f t="shared" si="5"/>
        <v>707.72867836917032</v>
      </c>
      <c r="G54">
        <f t="shared" si="6"/>
        <v>969.82317632442073</v>
      </c>
      <c r="H54">
        <f t="shared" si="7"/>
        <v>684.8318658587059</v>
      </c>
      <c r="I54" t="str">
        <f t="shared" si="8"/>
        <v/>
      </c>
      <c r="J54">
        <f t="shared" si="0"/>
        <v>294.89681251046443</v>
      </c>
      <c r="K54">
        <f t="shared" si="9"/>
        <v>294.89681251046443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982.66833000951146</v>
      </c>
      <c r="F55">
        <f t="shared" si="5"/>
        <v>636.71422855493552</v>
      </c>
      <c r="G55">
        <f t="shared" si="6"/>
        <v>858.63949938897497</v>
      </c>
      <c r="H55">
        <f t="shared" si="7"/>
        <v>606.32051782379131</v>
      </c>
      <c r="I55" t="str">
        <f t="shared" si="8"/>
        <v/>
      </c>
      <c r="J55">
        <f t="shared" si="0"/>
        <v>302.39371073114421</v>
      </c>
      <c r="K55">
        <f t="shared" si="9"/>
        <v>302.39371073114421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180</v>
      </c>
      <c r="D56" s="3"/>
      <c r="E56">
        <f t="shared" si="4"/>
        <v>1064.0660648500698</v>
      </c>
      <c r="F56">
        <f t="shared" si="5"/>
        <v>689.45541737967733</v>
      </c>
      <c r="G56">
        <f t="shared" si="6"/>
        <v>940.20228007453204</v>
      </c>
      <c r="H56">
        <f t="shared" si="7"/>
        <v>663.91533783336126</v>
      </c>
      <c r="I56" t="str">
        <f t="shared" si="8"/>
        <v/>
      </c>
      <c r="J56">
        <f t="shared" si="0"/>
        <v>297.54007954631606</v>
      </c>
      <c r="K56">
        <f t="shared" si="9"/>
        <v>297.54007954631606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957.29624122860957</v>
      </c>
      <c r="F57">
        <f t="shared" si="5"/>
        <v>620.27453121086535</v>
      </c>
      <c r="G57">
        <f t="shared" si="6"/>
        <v>832.41443883324621</v>
      </c>
      <c r="H57">
        <f t="shared" si="7"/>
        <v>587.80192846536431</v>
      </c>
      <c r="I57" t="str">
        <f t="shared" si="8"/>
        <v/>
      </c>
      <c r="J57">
        <f t="shared" si="0"/>
        <v>304.47260274550104</v>
      </c>
      <c r="K57">
        <f t="shared" si="9"/>
        <v>304.47260274550104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31</v>
      </c>
      <c r="D58" s="3">
        <v>312</v>
      </c>
      <c r="E58">
        <f t="shared" si="4"/>
        <v>892.23984566649074</v>
      </c>
      <c r="F58">
        <f t="shared" si="5"/>
        <v>578.12161811912233</v>
      </c>
      <c r="G58">
        <f t="shared" si="6"/>
        <v>767.98374558625756</v>
      </c>
      <c r="H58">
        <f t="shared" si="7"/>
        <v>542.30477707521754</v>
      </c>
      <c r="I58">
        <f t="shared" si="8"/>
        <v>309.62094102848357</v>
      </c>
      <c r="J58">
        <f t="shared" si="0"/>
        <v>307.81684104390479</v>
      </c>
      <c r="K58">
        <f t="shared" si="9"/>
        <v>309.62094102848357</v>
      </c>
      <c r="L58">
        <f t="shared" si="1"/>
        <v>-2.3790589715164288</v>
      </c>
      <c r="M58">
        <f t="shared" si="2"/>
        <v>0.76251890112706056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802.71129655025413</v>
      </c>
      <c r="F59">
        <f t="shared" si="5"/>
        <v>520.11211547886171</v>
      </c>
      <c r="G59">
        <f t="shared" si="6"/>
        <v>679.93959615218319</v>
      </c>
      <c r="H59">
        <f t="shared" si="7"/>
        <v>480.13319713484492</v>
      </c>
      <c r="I59" t="str">
        <f t="shared" si="8"/>
        <v/>
      </c>
      <c r="J59">
        <f t="shared" si="0"/>
        <v>311.97891834401679</v>
      </c>
      <c r="K59">
        <f t="shared" si="9"/>
        <v>311.97891834401679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722.1661627631895</v>
      </c>
      <c r="F60">
        <f t="shared" si="5"/>
        <v>467.92336454741712</v>
      </c>
      <c r="G60">
        <f t="shared" si="6"/>
        <v>601.98911379650781</v>
      </c>
      <c r="H60">
        <f t="shared" si="7"/>
        <v>425.08916892493761</v>
      </c>
      <c r="I60" t="str">
        <f t="shared" si="8"/>
        <v/>
      </c>
      <c r="J60">
        <f t="shared" si="0"/>
        <v>314.83419562247951</v>
      </c>
      <c r="K60">
        <f t="shared" si="9"/>
        <v>314.83419562247951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649.70303629887837</v>
      </c>
      <c r="F61">
        <f t="shared" si="5"/>
        <v>420.97130325023863</v>
      </c>
      <c r="G61">
        <f t="shared" si="6"/>
        <v>532.9751277617828</v>
      </c>
      <c r="H61">
        <f t="shared" si="7"/>
        <v>376.35556677940878</v>
      </c>
      <c r="I61" t="str">
        <f t="shared" si="8"/>
        <v/>
      </c>
      <c r="J61">
        <f t="shared" si="0"/>
        <v>316.61573647082986</v>
      </c>
      <c r="K61">
        <f t="shared" si="9"/>
        <v>316.61573647082986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584.51095764562979</v>
      </c>
      <c r="F62">
        <f t="shared" si="5"/>
        <v>378.73047508882422</v>
      </c>
      <c r="G62">
        <f t="shared" si="6"/>
        <v>471.87312910231662</v>
      </c>
      <c r="H62">
        <f t="shared" si="7"/>
        <v>333.20894297088398</v>
      </c>
      <c r="I62" t="str">
        <f t="shared" si="8"/>
        <v/>
      </c>
      <c r="J62">
        <f t="shared" si="0"/>
        <v>317.5215321179403</v>
      </c>
      <c r="K62">
        <f t="shared" si="9"/>
        <v>317.5215321179403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525.86034006256818</v>
      </c>
      <c r="F63">
        <f t="shared" si="5"/>
        <v>340.72814857820174</v>
      </c>
      <c r="G63">
        <f t="shared" si="6"/>
        <v>417.77606190346097</v>
      </c>
      <c r="H63">
        <f t="shared" si="7"/>
        <v>295.00878816773337</v>
      </c>
      <c r="I63" t="str">
        <f t="shared" si="8"/>
        <v/>
      </c>
      <c r="J63">
        <f t="shared" si="0"/>
        <v>317.71936041046837</v>
      </c>
      <c r="K63">
        <f t="shared" si="9"/>
        <v>317.71936041046837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473.094804526095</v>
      </c>
      <c r="F64">
        <f t="shared" si="5"/>
        <v>306.53902674798218</v>
      </c>
      <c r="G64">
        <f t="shared" si="6"/>
        <v>369.88085808488466</v>
      </c>
      <c r="H64">
        <f t="shared" si="7"/>
        <v>261.18802310716893</v>
      </c>
      <c r="I64" t="str">
        <f t="shared" si="8"/>
        <v/>
      </c>
      <c r="J64">
        <f t="shared" si="0"/>
        <v>317.3510036408133</v>
      </c>
      <c r="K64">
        <f t="shared" si="9"/>
        <v>317.3510036408133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31</v>
      </c>
      <c r="D65" s="3">
        <v>306</v>
      </c>
      <c r="E65">
        <f t="shared" si="4"/>
        <v>456.623833968832</v>
      </c>
      <c r="F65">
        <f t="shared" si="5"/>
        <v>295.86675718189446</v>
      </c>
      <c r="G65">
        <f t="shared" si="6"/>
        <v>358.47651589770805</v>
      </c>
      <c r="H65">
        <f t="shared" si="7"/>
        <v>253.13495000106414</v>
      </c>
      <c r="I65">
        <f t="shared" si="8"/>
        <v>316.53590716540918</v>
      </c>
      <c r="J65">
        <f t="shared" si="0"/>
        <v>314.73180718083029</v>
      </c>
      <c r="K65">
        <f t="shared" si="9"/>
        <v>316.53590716540918</v>
      </c>
      <c r="L65">
        <f t="shared" si="1"/>
        <v>10.535907165409185</v>
      </c>
      <c r="M65">
        <f t="shared" si="2"/>
        <v>3.4431069168003869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410.8055828050035</v>
      </c>
      <c r="F66">
        <f t="shared" si="5"/>
        <v>266.1790878507469</v>
      </c>
      <c r="G66">
        <f t="shared" si="6"/>
        <v>317.37960451684182</v>
      </c>
      <c r="H66">
        <f t="shared" si="7"/>
        <v>224.11473766848758</v>
      </c>
      <c r="I66" t="str">
        <f t="shared" si="8"/>
        <v/>
      </c>
      <c r="J66">
        <f t="shared" si="0"/>
        <v>314.06435018225932</v>
      </c>
      <c r="K66">
        <f t="shared" si="9"/>
        <v>314.06435018225932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369.58479673944879</v>
      </c>
      <c r="F67">
        <f t="shared" si="5"/>
        <v>239.47031928800746</v>
      </c>
      <c r="G67">
        <f t="shared" si="6"/>
        <v>280.99417645537028</v>
      </c>
      <c r="H67">
        <f t="shared" si="7"/>
        <v>198.42149667599779</v>
      </c>
      <c r="I67" t="str">
        <f t="shared" si="8"/>
        <v/>
      </c>
      <c r="J67">
        <f t="shared" ref="J67:J130" si="10">$O$2+F67-H67</f>
        <v>313.04882261200964</v>
      </c>
      <c r="K67">
        <f t="shared" si="9"/>
        <v>313.04882261200964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332.50015992547026</v>
      </c>
      <c r="F68">
        <f t="shared" ref="F68:F131" si="15">E68*$O$3</f>
        <v>215.44154457413859</v>
      </c>
      <c r="G68">
        <f t="shared" ref="G68:G131" si="16">(G67*EXP(-1/$O$6)+C68)</f>
        <v>248.78009197229892</v>
      </c>
      <c r="H68">
        <f t="shared" ref="H68:H131" si="17">G68*$O$4</f>
        <v>175.67381222997057</v>
      </c>
      <c r="I68" t="str">
        <f t="shared" ref="I68:I131" si="18">IF(ISBLANK(D68),"",($O$2+((E67*EXP(-1/$O$5))*$O$3)-((G67*EXP(-1/$O$6))*$O$4)))</f>
        <v/>
      </c>
      <c r="J68">
        <f t="shared" si="10"/>
        <v>311.767732344168</v>
      </c>
      <c r="K68">
        <f t="shared" ref="K68:K131" si="19">IF(I68="",J68,I68)</f>
        <v>311.767732344168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299.1366455704175</v>
      </c>
      <c r="F69">
        <f t="shared" si="15"/>
        <v>193.82384951292366</v>
      </c>
      <c r="G69">
        <f t="shared" si="16"/>
        <v>220.25913469980972</v>
      </c>
      <c r="H69">
        <f t="shared" si="17"/>
        <v>155.5339961667778</v>
      </c>
      <c r="I69" t="str">
        <f t="shared" si="18"/>
        <v/>
      </c>
      <c r="J69">
        <f t="shared" si="10"/>
        <v>310.28985334614583</v>
      </c>
      <c r="K69">
        <f t="shared" si="19"/>
        <v>310.28985334614583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269.12087122959309</v>
      </c>
      <c r="F70">
        <f t="shared" si="15"/>
        <v>174.37530312117005</v>
      </c>
      <c r="G70">
        <f t="shared" si="16"/>
        <v>195.0079125467598</v>
      </c>
      <c r="H70">
        <f t="shared" si="17"/>
        <v>137.70307398999003</v>
      </c>
      <c r="I70" t="str">
        <f t="shared" si="18"/>
        <v/>
      </c>
      <c r="J70">
        <f t="shared" si="10"/>
        <v>308.67222913118007</v>
      </c>
      <c r="K70">
        <f t="shared" si="19"/>
        <v>308.67222913118007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242.11692015622992</v>
      </c>
      <c r="F71">
        <f t="shared" si="15"/>
        <v>156.87825009673276</v>
      </c>
      <c r="G71">
        <f t="shared" si="16"/>
        <v>172.65157246564615</v>
      </c>
      <c r="H71">
        <f t="shared" si="17"/>
        <v>121.91634660990596</v>
      </c>
      <c r="I71" t="str">
        <f t="shared" si="18"/>
        <v/>
      </c>
      <c r="J71">
        <f t="shared" si="10"/>
        <v>306.96190348682683</v>
      </c>
      <c r="K71">
        <f t="shared" si="19"/>
        <v>306.96190348682683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31</v>
      </c>
      <c r="D72" s="3">
        <v>309</v>
      </c>
      <c r="E72">
        <f t="shared" si="14"/>
        <v>248.82258194284626</v>
      </c>
      <c r="F72">
        <f t="shared" si="15"/>
        <v>161.2231446466308</v>
      </c>
      <c r="G72">
        <f t="shared" si="16"/>
        <v>183.85823577908741</v>
      </c>
      <c r="H72">
        <f t="shared" si="17"/>
        <v>129.82983056693092</v>
      </c>
      <c r="I72">
        <f t="shared" si="18"/>
        <v>305.19741406427875</v>
      </c>
      <c r="J72">
        <f t="shared" si="10"/>
        <v>303.39331407969985</v>
      </c>
      <c r="K72">
        <f t="shared" si="19"/>
        <v>305.19741406427875</v>
      </c>
      <c r="L72">
        <f t="shared" si="11"/>
        <v>-3.8025859357212539</v>
      </c>
      <c r="M72">
        <f t="shared" si="12"/>
        <v>1.2306103351848718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223.85538858458671</v>
      </c>
      <c r="F73">
        <f t="shared" si="15"/>
        <v>145.04579693651149</v>
      </c>
      <c r="G73">
        <f t="shared" si="16"/>
        <v>162.78013083395987</v>
      </c>
      <c r="H73">
        <f t="shared" si="17"/>
        <v>114.94571736905391</v>
      </c>
      <c r="I73" t="str">
        <f t="shared" si="18"/>
        <v/>
      </c>
      <c r="J73">
        <f t="shared" si="10"/>
        <v>302.10007956745756</v>
      </c>
      <c r="K73">
        <f t="shared" si="19"/>
        <v>302.10007956745756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201.39343707102398</v>
      </c>
      <c r="F74">
        <f t="shared" si="15"/>
        <v>130.49170610745421</v>
      </c>
      <c r="G74">
        <f t="shared" si="16"/>
        <v>144.11848825830506</v>
      </c>
      <c r="H74">
        <f t="shared" si="17"/>
        <v>101.76796722133129</v>
      </c>
      <c r="I74" t="str">
        <f t="shared" si="18"/>
        <v/>
      </c>
      <c r="J74">
        <f t="shared" si="10"/>
        <v>300.72373888612293</v>
      </c>
      <c r="K74">
        <f t="shared" si="19"/>
        <v>300.72373888612293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181.18534805765742</v>
      </c>
      <c r="F75">
        <f t="shared" si="15"/>
        <v>117.3979923753849</v>
      </c>
      <c r="G75">
        <f t="shared" si="16"/>
        <v>127.59627696236046</v>
      </c>
      <c r="H75">
        <f t="shared" si="17"/>
        <v>90.100957124917073</v>
      </c>
      <c r="I75" t="str">
        <f t="shared" si="18"/>
        <v/>
      </c>
      <c r="J75">
        <f t="shared" si="10"/>
        <v>299.29703525046784</v>
      </c>
      <c r="K75">
        <f t="shared" si="19"/>
        <v>299.29703525046784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163.00496594234698</v>
      </c>
      <c r="F76">
        <f t="shared" si="15"/>
        <v>105.6181195333734</v>
      </c>
      <c r="G76">
        <f t="shared" si="16"/>
        <v>112.96822559972414</v>
      </c>
      <c r="H76">
        <f t="shared" si="17"/>
        <v>79.771490936536225</v>
      </c>
      <c r="I76" t="str">
        <f t="shared" si="18"/>
        <v/>
      </c>
      <c r="J76">
        <f t="shared" si="10"/>
        <v>297.84662859683715</v>
      </c>
      <c r="K76">
        <f t="shared" si="19"/>
        <v>297.84662859683715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146.6488278809957</v>
      </c>
      <c r="F77">
        <f t="shared" si="15"/>
        <v>95.020255015066908</v>
      </c>
      <c r="G77">
        <f t="shared" si="16"/>
        <v>100.01718152728522</v>
      </c>
      <c r="H77">
        <f t="shared" si="17"/>
        <v>70.626228280965535</v>
      </c>
      <c r="I77" t="str">
        <f t="shared" si="18"/>
        <v/>
      </c>
      <c r="J77">
        <f t="shared" si="10"/>
        <v>296.39402673410143</v>
      </c>
      <c r="K77">
        <f t="shared" si="19"/>
        <v>296.39402673410143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131.93388676561111</v>
      </c>
      <c r="F78">
        <f t="shared" si="15"/>
        <v>85.485794511569537</v>
      </c>
      <c r="G78">
        <f t="shared" si="16"/>
        <v>88.550887185806616</v>
      </c>
      <c r="H78">
        <f t="shared" si="17"/>
        <v>62.529408221333199</v>
      </c>
      <c r="I78" t="str">
        <f t="shared" si="18"/>
        <v/>
      </c>
      <c r="J78">
        <f t="shared" si="10"/>
        <v>294.95638629023637</v>
      </c>
      <c r="K78">
        <f t="shared" si="19"/>
        <v>294.95638629023637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118.69546268181811</v>
      </c>
      <c r="F79">
        <f t="shared" si="15"/>
        <v>76.908034630253582</v>
      </c>
      <c r="G79">
        <f t="shared" si="16"/>
        <v>78.399126046701411</v>
      </c>
      <c r="H79">
        <f t="shared" si="17"/>
        <v>55.360833895244212</v>
      </c>
      <c r="I79" t="str">
        <f t="shared" si="18"/>
        <v/>
      </c>
      <c r="J79">
        <f t="shared" si="10"/>
        <v>293.54720073500937</v>
      </c>
      <c r="K79">
        <f t="shared" si="19"/>
        <v>293.54720073500937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106.78539991988706</v>
      </c>
      <c r="F80">
        <f t="shared" si="15"/>
        <v>69.190978740775194</v>
      </c>
      <c r="G80">
        <f t="shared" si="16"/>
        <v>69.411195756734955</v>
      </c>
      <c r="H80">
        <f t="shared" si="17"/>
        <v>49.014088198762018</v>
      </c>
      <c r="I80" t="str">
        <f t="shared" si="18"/>
        <v/>
      </c>
      <c r="J80">
        <f t="shared" si="10"/>
        <v>292.17689054201321</v>
      </c>
      <c r="K80">
        <f t="shared" si="19"/>
        <v>292.17689054201321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96.070408913760062</v>
      </c>
      <c r="F81">
        <f t="shared" si="15"/>
        <v>62.24826264411093</v>
      </c>
      <c r="G81">
        <f t="shared" si="16"/>
        <v>61.453670969620347</v>
      </c>
      <c r="H81">
        <f t="shared" si="17"/>
        <v>43.39495403017041</v>
      </c>
      <c r="I81" t="str">
        <f t="shared" si="18"/>
        <v/>
      </c>
      <c r="J81">
        <f t="shared" si="10"/>
        <v>290.8533086139405</v>
      </c>
      <c r="K81">
        <f t="shared" si="19"/>
        <v>290.8533086139405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36</v>
      </c>
      <c r="D82" s="3">
        <v>299</v>
      </c>
      <c r="E82">
        <f t="shared" si="14"/>
        <v>122.43057455215111</v>
      </c>
      <c r="F82">
        <f t="shared" si="15"/>
        <v>79.328178640656802</v>
      </c>
      <c r="G82">
        <f t="shared" si="16"/>
        <v>90.408422653861578</v>
      </c>
      <c r="H82">
        <f t="shared" si="17"/>
        <v>63.841090094422682</v>
      </c>
      <c r="I82">
        <f t="shared" si="18"/>
        <v>289.58217239929348</v>
      </c>
      <c r="J82">
        <f t="shared" si="10"/>
        <v>287.48708854623413</v>
      </c>
      <c r="K82">
        <f t="shared" si="19"/>
        <v>289.58217239929348</v>
      </c>
      <c r="L82">
        <f t="shared" si="11"/>
        <v>-9.4178276007065165</v>
      </c>
      <c r="M82">
        <f t="shared" si="12"/>
        <v>3.1497751172931494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110.14572562912011</v>
      </c>
      <c r="F83">
        <f t="shared" si="15"/>
        <v>71.368282238107739</v>
      </c>
      <c r="G83">
        <f t="shared" si="16"/>
        <v>80.043707619223497</v>
      </c>
      <c r="H83">
        <f t="shared" si="17"/>
        <v>56.522140300743423</v>
      </c>
      <c r="I83" t="str">
        <f t="shared" si="18"/>
        <v/>
      </c>
      <c r="J83">
        <f t="shared" si="10"/>
        <v>286.84614193736428</v>
      </c>
      <c r="K83">
        <f t="shared" si="19"/>
        <v>286.84614193736428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99.093555010620065</v>
      </c>
      <c r="F84">
        <f t="shared" si="15"/>
        <v>64.207092572874842</v>
      </c>
      <c r="G84">
        <f t="shared" si="16"/>
        <v>70.867237159546647</v>
      </c>
      <c r="H84">
        <f t="shared" si="17"/>
        <v>50.042258668387397</v>
      </c>
      <c r="I84" t="str">
        <f t="shared" si="18"/>
        <v/>
      </c>
      <c r="J84">
        <f t="shared" si="10"/>
        <v>286.16483390448747</v>
      </c>
      <c r="K84">
        <f t="shared" si="19"/>
        <v>286.16483390448747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89.15037409356097</v>
      </c>
      <c r="F85">
        <f t="shared" si="15"/>
        <v>57.764466334043924</v>
      </c>
      <c r="G85">
        <f t="shared" si="16"/>
        <v>62.742787059769995</v>
      </c>
      <c r="H85">
        <f t="shared" si="17"/>
        <v>44.30525169976368</v>
      </c>
      <c r="I85" t="str">
        <f t="shared" si="18"/>
        <v/>
      </c>
      <c r="J85">
        <f t="shared" si="10"/>
        <v>285.45921463428022</v>
      </c>
      <c r="K85">
        <f t="shared" si="19"/>
        <v>285.45921463428022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80.204905356055562</v>
      </c>
      <c r="F86">
        <f t="shared" si="15"/>
        <v>51.968301898574715</v>
      </c>
      <c r="G86">
        <f t="shared" si="16"/>
        <v>55.549750291024679</v>
      </c>
      <c r="H86">
        <f t="shared" si="17"/>
        <v>39.225953832084855</v>
      </c>
      <c r="I86" t="str">
        <f t="shared" si="18"/>
        <v/>
      </c>
      <c r="J86">
        <f t="shared" si="10"/>
        <v>284.74234806648985</v>
      </c>
      <c r="K86">
        <f t="shared" si="19"/>
        <v>284.74234806648985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72.157037012797588</v>
      </c>
      <c r="F87">
        <f t="shared" si="15"/>
        <v>46.753732417497012</v>
      </c>
      <c r="G87">
        <f t="shared" si="16"/>
        <v>49.18134660571625</v>
      </c>
      <c r="H87">
        <f t="shared" si="17"/>
        <v>34.728963159124994</v>
      </c>
      <c r="I87" t="str">
        <f t="shared" si="18"/>
        <v/>
      </c>
      <c r="J87">
        <f t="shared" si="10"/>
        <v>284.02476925837203</v>
      </c>
      <c r="K87">
        <f t="shared" si="19"/>
        <v>284.02476925837203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64.916702629998596</v>
      </c>
      <c r="F88">
        <f t="shared" si="15"/>
        <v>42.062399868925908</v>
      </c>
      <c r="G88">
        <f t="shared" si="16"/>
        <v>43.543037390438279</v>
      </c>
      <c r="H88">
        <f t="shared" si="17"/>
        <v>30.747522093939018</v>
      </c>
      <c r="I88" t="str">
        <f t="shared" si="18"/>
        <v/>
      </c>
      <c r="J88">
        <f t="shared" si="10"/>
        <v>283.31487777498688</v>
      </c>
      <c r="K88">
        <f t="shared" si="19"/>
        <v>283.31487777498688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58.402873161272559</v>
      </c>
      <c r="F89">
        <f t="shared" si="15"/>
        <v>37.841801953576216</v>
      </c>
      <c r="G89">
        <f t="shared" si="16"/>
        <v>38.551122245293264</v>
      </c>
      <c r="H89">
        <f t="shared" si="17"/>
        <v>27.222526356041318</v>
      </c>
      <c r="I89" t="str">
        <f t="shared" si="18"/>
        <v/>
      </c>
      <c r="J89">
        <f t="shared" si="10"/>
        <v>282.61927559753491</v>
      </c>
      <c r="K89">
        <f t="shared" si="19"/>
        <v>282.61927559753491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52.542650123998826</v>
      </c>
      <c r="F90">
        <f t="shared" si="15"/>
        <v>34.044704523661593</v>
      </c>
      <c r="G90">
        <f t="shared" si="16"/>
        <v>34.13149645591561</v>
      </c>
      <c r="H90">
        <f t="shared" si="17"/>
        <v>24.101647571510931</v>
      </c>
      <c r="I90" t="str">
        <f t="shared" si="18"/>
        <v/>
      </c>
      <c r="J90">
        <f t="shared" si="10"/>
        <v>281.9430569521507</v>
      </c>
      <c r="K90">
        <f t="shared" si="19"/>
        <v>281.9430569521507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47.270449767591529</v>
      </c>
      <c r="F91">
        <f t="shared" si="15"/>
        <v>30.628612969470126</v>
      </c>
      <c r="G91">
        <f t="shared" si="16"/>
        <v>30.218550912935111</v>
      </c>
      <c r="H91">
        <f t="shared" si="17"/>
        <v>21.338556461068716</v>
      </c>
      <c r="I91" t="str">
        <f t="shared" si="18"/>
        <v/>
      </c>
      <c r="J91">
        <f t="shared" si="10"/>
        <v>281.29005650840139</v>
      </c>
      <c r="K91">
        <f t="shared" si="19"/>
        <v>281.29005650840139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42.527269103424786</v>
      </c>
      <c r="F92">
        <f t="shared" si="15"/>
        <v>27.555296647723619</v>
      </c>
      <c r="G92">
        <f t="shared" si="16"/>
        <v>26.754198148243923</v>
      </c>
      <c r="H92">
        <f t="shared" si="17"/>
        <v>18.892235084394795</v>
      </c>
      <c r="I92" t="str">
        <f t="shared" si="18"/>
        <v/>
      </c>
      <c r="J92">
        <f t="shared" si="10"/>
        <v>280.66306156332882</v>
      </c>
      <c r="K92">
        <f t="shared" si="19"/>
        <v>280.66306156332882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38.260025582304856</v>
      </c>
      <c r="F93">
        <f t="shared" si="15"/>
        <v>24.7903610294366</v>
      </c>
      <c r="G93">
        <f t="shared" si="16"/>
        <v>23.687010029627345</v>
      </c>
      <c r="H93">
        <f t="shared" si="17"/>
        <v>16.72636793098992</v>
      </c>
      <c r="I93" t="str">
        <f t="shared" si="18"/>
        <v/>
      </c>
      <c r="J93">
        <f t="shared" si="10"/>
        <v>280.0639930984467</v>
      </c>
      <c r="K93">
        <f t="shared" si="19"/>
        <v>280.0639930984467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34.420963029594994</v>
      </c>
      <c r="F94">
        <f t="shared" si="15"/>
        <v>22.302862779035934</v>
      </c>
      <c r="G94">
        <f t="shared" si="16"/>
        <v>20.971454312881136</v>
      </c>
      <c r="H94">
        <f t="shared" si="17"/>
        <v>14.808802818356972</v>
      </c>
      <c r="I94" t="str">
        <f t="shared" si="18"/>
        <v/>
      </c>
      <c r="J94">
        <f t="shared" si="10"/>
        <v>279.49405996067895</v>
      </c>
      <c r="K94">
        <f t="shared" si="19"/>
        <v>279.49405996067895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30.967117189610896</v>
      </c>
      <c r="F95">
        <f t="shared" si="15"/>
        <v>20.064963456960641</v>
      </c>
      <c r="G95">
        <f t="shared" si="16"/>
        <v>18.567218718072198</v>
      </c>
      <c r="H95">
        <f t="shared" si="17"/>
        <v>13.111073594564797</v>
      </c>
      <c r="I95" t="str">
        <f t="shared" si="18"/>
        <v/>
      </c>
      <c r="J95">
        <f t="shared" si="10"/>
        <v>278.95388986239584</v>
      </c>
      <c r="K95">
        <f t="shared" si="19"/>
        <v>278.95388986239584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27.859834898012092</v>
      </c>
      <c r="F96">
        <f t="shared" si="15"/>
        <v>18.051617970209687</v>
      </c>
      <c r="G96">
        <f t="shared" si="16"/>
        <v>16.438612495890787</v>
      </c>
      <c r="H96">
        <f t="shared" si="17"/>
        <v>11.607977559739464</v>
      </c>
      <c r="I96" t="str">
        <f t="shared" si="18"/>
        <v/>
      </c>
      <c r="J96">
        <f t="shared" si="10"/>
        <v>278.44364041047021</v>
      </c>
      <c r="K96">
        <f t="shared" si="19"/>
        <v>278.44364041047021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25.064341501083884</v>
      </c>
      <c r="F97">
        <f t="shared" si="15"/>
        <v>16.240294284181939</v>
      </c>
      <c r="G97">
        <f t="shared" si="16"/>
        <v>14.554036600378566</v>
      </c>
      <c r="H97">
        <f t="shared" si="17"/>
        <v>10.277201333327399</v>
      </c>
      <c r="I97" t="str">
        <f t="shared" si="18"/>
        <v/>
      </c>
      <c r="J97">
        <f t="shared" si="10"/>
        <v>277.9630929508545</v>
      </c>
      <c r="K97">
        <f t="shared" si="19"/>
        <v>277.9630929508545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22.549351680751773</v>
      </c>
      <c r="F98">
        <f t="shared" si="15"/>
        <v>14.610721259007946</v>
      </c>
      <c r="G98">
        <f t="shared" si="16"/>
        <v>12.885514602774913</v>
      </c>
      <c r="H98">
        <f t="shared" si="17"/>
        <v>9.0989896131498966</v>
      </c>
      <c r="I98" t="str">
        <f t="shared" si="18"/>
        <v/>
      </c>
      <c r="J98">
        <f t="shared" si="10"/>
        <v>277.51173164585805</v>
      </c>
      <c r="K98">
        <f t="shared" si="19"/>
        <v>277.51173164585805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20.286719329938684</v>
      </c>
      <c r="F99">
        <f t="shared" si="15"/>
        <v>13.144661788324228</v>
      </c>
      <c r="G99">
        <f t="shared" si="16"/>
        <v>11.408277382922531</v>
      </c>
      <c r="H99">
        <f t="shared" si="17"/>
        <v>8.0558519089948266</v>
      </c>
      <c r="I99" t="str">
        <f t="shared" si="18"/>
        <v/>
      </c>
      <c r="J99">
        <f t="shared" si="10"/>
        <v>277.0888098793294</v>
      </c>
      <c r="K99">
        <f t="shared" si="19"/>
        <v>277.0888098793294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18.251122559900896</v>
      </c>
      <c r="F100">
        <f t="shared" si="15"/>
        <v>11.825708701608812</v>
      </c>
      <c r="G100">
        <f t="shared" si="16"/>
        <v>10.100395432998386</v>
      </c>
      <c r="H100">
        <f t="shared" si="17"/>
        <v>7.1323028972213072</v>
      </c>
      <c r="I100" t="str">
        <f t="shared" si="18"/>
        <v/>
      </c>
      <c r="J100">
        <f t="shared" si="10"/>
        <v>276.69340580438751</v>
      </c>
      <c r="K100">
        <f t="shared" si="19"/>
        <v>276.69340580438751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16.419780314352593</v>
      </c>
      <c r="F101">
        <f t="shared" si="15"/>
        <v>10.639101145951591</v>
      </c>
      <c r="G101">
        <f t="shared" si="16"/>
        <v>8.9424533151384562</v>
      </c>
      <c r="H101">
        <f t="shared" si="17"/>
        <v>6.3146325419552989</v>
      </c>
      <c r="I101" t="str">
        <f t="shared" si="18"/>
        <v/>
      </c>
      <c r="J101">
        <f t="shared" si="10"/>
        <v>276.32446860399631</v>
      </c>
      <c r="K101">
        <f t="shared" si="19"/>
        <v>276.32446860399631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14.772197418911253</v>
      </c>
      <c r="F102">
        <f t="shared" si="15"/>
        <v>9.5715593923254332</v>
      </c>
      <c r="G102">
        <f t="shared" si="16"/>
        <v>7.9172614402970716</v>
      </c>
      <c r="H102">
        <f t="shared" si="17"/>
        <v>5.5907025703375117</v>
      </c>
      <c r="I102" t="str">
        <f t="shared" si="18"/>
        <v/>
      </c>
      <c r="J102">
        <f t="shared" si="10"/>
        <v>275.98085682198791</v>
      </c>
      <c r="K102">
        <f t="shared" si="19"/>
        <v>275.98085682198791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13.289935212625423</v>
      </c>
      <c r="F103">
        <f t="shared" si="15"/>
        <v>8.6111362176187818</v>
      </c>
      <c r="G103">
        <f t="shared" si="16"/>
        <v>7.0096008897133766</v>
      </c>
      <c r="H103">
        <f t="shared" si="17"/>
        <v>4.9497662805095199</v>
      </c>
      <c r="I103" t="str">
        <f t="shared" si="18"/>
        <v/>
      </c>
      <c r="J103">
        <f t="shared" si="10"/>
        <v>275.66136993710927</v>
      </c>
      <c r="K103">
        <f t="shared" si="19"/>
        <v>275.66136993710927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11.956405194644269</v>
      </c>
      <c r="F104">
        <f t="shared" si="15"/>
        <v>7.7470831991954636</v>
      </c>
      <c r="G104">
        <f t="shared" si="16"/>
        <v>6.205997490873175</v>
      </c>
      <c r="H104">
        <f t="shared" si="17"/>
        <v>4.3823090073972528</v>
      </c>
      <c r="I104" t="str">
        <f t="shared" si="18"/>
        <v/>
      </c>
      <c r="J104">
        <f t="shared" si="10"/>
        <v>275.36477419179823</v>
      </c>
      <c r="K104">
        <f t="shared" si="19"/>
        <v>275.36477419179823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10.756683376658508</v>
      </c>
      <c r="F105">
        <f t="shared" si="15"/>
        <v>6.9697304256386579</v>
      </c>
      <c r="G105">
        <f t="shared" si="16"/>
        <v>5.4945217941358431</v>
      </c>
      <c r="H105">
        <f t="shared" si="17"/>
        <v>3.8799068780148964</v>
      </c>
      <c r="I105" t="str">
        <f t="shared" si="18"/>
        <v/>
      </c>
      <c r="J105">
        <f t="shared" si="10"/>
        <v>275.08982354762378</v>
      </c>
      <c r="K105">
        <f t="shared" si="19"/>
        <v>275.08982354762378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9.6773432634677459</v>
      </c>
      <c r="F106">
        <f t="shared" si="15"/>
        <v>6.2703782774809973</v>
      </c>
      <c r="G106">
        <f t="shared" si="16"/>
        <v>4.8646119806900057</v>
      </c>
      <c r="H106">
        <f t="shared" si="17"/>
        <v>3.4351017595192355</v>
      </c>
      <c r="I106" t="str">
        <f t="shared" si="18"/>
        <v/>
      </c>
      <c r="J106">
        <f t="shared" si="10"/>
        <v>274.83527651796174</v>
      </c>
      <c r="K106">
        <f t="shared" si="19"/>
        <v>274.83527651796174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8.706305592502865</v>
      </c>
      <c r="F107">
        <f t="shared" si="15"/>
        <v>5.6412000668021189</v>
      </c>
      <c r="G107">
        <f t="shared" si="16"/>
        <v>4.3069170729160051</v>
      </c>
      <c r="H107">
        <f t="shared" si="17"/>
        <v>3.0412905436249607</v>
      </c>
      <c r="I107" t="str">
        <f t="shared" si="18"/>
        <v/>
      </c>
      <c r="J107">
        <f t="shared" si="10"/>
        <v>274.59990952317719</v>
      </c>
      <c r="K107">
        <f t="shared" si="19"/>
        <v>274.59990952317719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7.8327031506873341</v>
      </c>
      <c r="F108">
        <f t="shared" si="15"/>
        <v>5.07515444610027</v>
      </c>
      <c r="G108">
        <f t="shared" si="16"/>
        <v>3.8131581196213449</v>
      </c>
      <c r="H108">
        <f t="shared" si="17"/>
        <v>2.6926271238139763</v>
      </c>
      <c r="I108" t="str">
        <f t="shared" si="18"/>
        <v/>
      </c>
      <c r="J108">
        <f t="shared" si="10"/>
        <v>274.38252732228631</v>
      </c>
      <c r="K108">
        <f t="shared" si="19"/>
        <v>274.38252732228631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7.0467591557569262</v>
      </c>
      <c r="F109">
        <f t="shared" si="15"/>
        <v>4.5659066061758313</v>
      </c>
      <c r="G109">
        <f t="shared" si="16"/>
        <v>3.3760052954513338</v>
      </c>
      <c r="H109">
        <f t="shared" si="17"/>
        <v>2.383935610195616</v>
      </c>
      <c r="I109" t="str">
        <f t="shared" si="18"/>
        <v/>
      </c>
      <c r="J109">
        <f t="shared" si="10"/>
        <v>274.18197099598018</v>
      </c>
      <c r="K109">
        <f t="shared" si="19"/>
        <v>274.18197099598018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6.3396778409617873</v>
      </c>
      <c r="F110">
        <f t="shared" si="15"/>
        <v>4.107757381125464</v>
      </c>
      <c r="G110">
        <f t="shared" si="16"/>
        <v>2.988969090022219</v>
      </c>
      <c r="H110">
        <f t="shared" si="17"/>
        <v>2.1106334936969802</v>
      </c>
      <c r="I110" t="str">
        <f t="shared" si="18"/>
        <v/>
      </c>
      <c r="J110">
        <f t="shared" si="10"/>
        <v>273.99712388742847</v>
      </c>
      <c r="K110">
        <f t="shared" si="19"/>
        <v>273.99712388742847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5.7035460186470281</v>
      </c>
      <c r="F111">
        <f t="shared" si="15"/>
        <v>3.6955794670367226</v>
      </c>
      <c r="G111">
        <f t="shared" si="16"/>
        <v>2.6463039714852954</v>
      </c>
      <c r="H111">
        <f t="shared" si="17"/>
        <v>1.8686636189599013</v>
      </c>
      <c r="I111" t="str">
        <f t="shared" si="18"/>
        <v/>
      </c>
      <c r="J111">
        <f t="shared" si="10"/>
        <v>273.82691584807685</v>
      </c>
      <c r="K111">
        <f t="shared" si="19"/>
        <v>273.82691584807685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5.1312445210763578</v>
      </c>
      <c r="F112">
        <f t="shared" si="15"/>
        <v>3.3247600405848527</v>
      </c>
      <c r="G112">
        <f t="shared" si="16"/>
        <v>2.3429230944127259</v>
      </c>
      <c r="H112">
        <f t="shared" si="17"/>
        <v>1.6544339560858126</v>
      </c>
      <c r="I112" t="str">
        <f t="shared" si="18"/>
        <v/>
      </c>
      <c r="J112">
        <f t="shared" si="10"/>
        <v>273.67032608449904</v>
      </c>
      <c r="K112">
        <f t="shared" si="19"/>
        <v>273.67032608449904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4.6163685274028801</v>
      </c>
      <c r="F113">
        <f t="shared" si="15"/>
        <v>2.9911491353569506</v>
      </c>
      <c r="G113">
        <f t="shared" si="16"/>
        <v>2.0743227858481883</v>
      </c>
      <c r="H113">
        <f t="shared" si="17"/>
        <v>1.4647642771432838</v>
      </c>
      <c r="I113" t="str">
        <f t="shared" si="18"/>
        <v/>
      </c>
      <c r="J113">
        <f t="shared" si="10"/>
        <v>273.5263848582137</v>
      </c>
      <c r="K113">
        <f t="shared" si="19"/>
        <v>273.5263848582137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4.1531558851390606</v>
      </c>
      <c r="F114">
        <f t="shared" si="15"/>
        <v>2.6910131981653587</v>
      </c>
      <c r="G114">
        <f t="shared" si="16"/>
        <v>1.8365156885217895</v>
      </c>
      <c r="H114">
        <f t="shared" si="17"/>
        <v>1.2968389458538176</v>
      </c>
      <c r="I114" t="str">
        <f t="shared" si="18"/>
        <v/>
      </c>
      <c r="J114">
        <f t="shared" si="10"/>
        <v>273.39417425231153</v>
      </c>
      <c r="K114">
        <f t="shared" si="19"/>
        <v>273.39417425231153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3.7364226239470426</v>
      </c>
      <c r="F115">
        <f t="shared" si="15"/>
        <v>2.4209933055831994</v>
      </c>
      <c r="G115">
        <f t="shared" si="16"/>
        <v>1.6259715687438359</v>
      </c>
      <c r="H115">
        <f t="shared" si="17"/>
        <v>1.1481651196213107</v>
      </c>
      <c r="I115" t="str">
        <f t="shared" si="18"/>
        <v/>
      </c>
      <c r="J115">
        <f t="shared" si="10"/>
        <v>273.27282818596188</v>
      </c>
      <c r="K115">
        <f t="shared" si="19"/>
        <v>273.27282818596188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3.3615049400621881</v>
      </c>
      <c r="F116">
        <f t="shared" si="15"/>
        <v>2.1780675730890651</v>
      </c>
      <c r="G116">
        <f t="shared" si="16"/>
        <v>1.4395649102737971</v>
      </c>
      <c r="H116">
        <f t="shared" si="17"/>
        <v>1.0165357434165294</v>
      </c>
      <c r="I116" t="str">
        <f t="shared" si="18"/>
        <v/>
      </c>
      <c r="J116">
        <f t="shared" si="10"/>
        <v>273.16153182967253</v>
      </c>
      <c r="K116">
        <f t="shared" si="19"/>
        <v>273.16153182967253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3.0242070020777847</v>
      </c>
      <c r="F117">
        <f t="shared" si="15"/>
        <v>1.959517336128817</v>
      </c>
      <c r="G117">
        <f t="shared" si="16"/>
        <v>1.2745285161982398</v>
      </c>
      <c r="H117">
        <f t="shared" si="17"/>
        <v>0.899996786162791</v>
      </c>
      <c r="I117" t="str">
        <f t="shared" si="18"/>
        <v/>
      </c>
      <c r="J117">
        <f t="shared" si="10"/>
        <v>273.05952054996607</v>
      </c>
      <c r="K117">
        <f t="shared" si="19"/>
        <v>273.05952054996607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2.7207539939676848</v>
      </c>
      <c r="F118">
        <f t="shared" si="15"/>
        <v>1.7628967246152387</v>
      </c>
      <c r="G118">
        <f t="shared" si="16"/>
        <v>1.1284124300400813</v>
      </c>
      <c r="H118">
        <f t="shared" si="17"/>
        <v>0.79681823324873902</v>
      </c>
      <c r="I118" t="str">
        <f t="shared" si="18"/>
        <v/>
      </c>
      <c r="J118">
        <f t="shared" si="10"/>
        <v>272.96607849136649</v>
      </c>
      <c r="K118">
        <f t="shared" si="19"/>
        <v>272.96607849136649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2.447749869835369</v>
      </c>
      <c r="F119">
        <f t="shared" si="15"/>
        <v>1.5860052903634188</v>
      </c>
      <c r="G119">
        <f t="shared" si="16"/>
        <v>0.99904756628521785</v>
      </c>
      <c r="H119">
        <f t="shared" si="17"/>
        <v>0.70546840455361137</v>
      </c>
      <c r="I119" t="str">
        <f t="shared" si="18"/>
        <v/>
      </c>
      <c r="J119">
        <f t="shared" si="10"/>
        <v>272.88053688580982</v>
      </c>
      <c r="K119">
        <f t="shared" si="19"/>
        <v>272.88053688580982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2.2021393476084441</v>
      </c>
      <c r="F120">
        <f t="shared" si="15"/>
        <v>1.4268633811261711</v>
      </c>
      <c r="G120">
        <f t="shared" si="16"/>
        <v>0.88451351042363502</v>
      </c>
      <c r="H120">
        <f t="shared" si="17"/>
        <v>0.62459121673745355</v>
      </c>
      <c r="I120" t="str">
        <f t="shared" si="18"/>
        <v/>
      </c>
      <c r="J120">
        <f t="shared" si="10"/>
        <v>272.80227216438874</v>
      </c>
      <c r="K120">
        <f t="shared" si="19"/>
        <v>272.80227216438874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1.9811737163370808</v>
      </c>
      <c r="F121">
        <f t="shared" si="15"/>
        <v>1.283689985631947</v>
      </c>
      <c r="G121">
        <f t="shared" si="16"/>
        <v>0.78311001049832385</v>
      </c>
      <c r="H121">
        <f t="shared" si="17"/>
        <v>0.55298605225618747</v>
      </c>
      <c r="I121" t="str">
        <f t="shared" si="18"/>
        <v/>
      </c>
      <c r="J121">
        <f t="shared" si="10"/>
        <v>272.73070393337576</v>
      </c>
      <c r="K121">
        <f t="shared" si="19"/>
        <v>272.73070393337576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1.7823800744342275</v>
      </c>
      <c r="F122">
        <f t="shared" si="15"/>
        <v>1.1548828016815127</v>
      </c>
      <c r="G122">
        <f t="shared" si="16"/>
        <v>0.69333173695556705</v>
      </c>
      <c r="H122">
        <f t="shared" si="17"/>
        <v>0.48958993625813835</v>
      </c>
      <c r="I122" t="str">
        <f t="shared" si="18"/>
        <v/>
      </c>
      <c r="J122">
        <f t="shared" si="10"/>
        <v>272.6652928654234</v>
      </c>
      <c r="K122">
        <f t="shared" si="19"/>
        <v>272.6652928654234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1.6035336545922771</v>
      </c>
      <c r="F123">
        <f t="shared" si="15"/>
        <v>1.0390003042386802</v>
      </c>
      <c r="G123">
        <f t="shared" si="16"/>
        <v>0.61384593610791605</v>
      </c>
      <c r="H123">
        <f t="shared" si="17"/>
        <v>0.43346175677899462</v>
      </c>
      <c r="I123" t="str">
        <f t="shared" si="18"/>
        <v/>
      </c>
      <c r="J123">
        <f t="shared" si="10"/>
        <v>272.60553854745973</v>
      </c>
      <c r="K123">
        <f t="shared" si="19"/>
        <v>272.60553854745973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1.4426329256549091</v>
      </c>
      <c r="F124">
        <f t="shared" si="15"/>
        <v>0.93474561283299351</v>
      </c>
      <c r="G124">
        <f t="shared" si="16"/>
        <v>0.54347264547670904</v>
      </c>
      <c r="H124">
        <f t="shared" si="17"/>
        <v>0.38376829398483997</v>
      </c>
      <c r="I124" t="str">
        <f t="shared" si="18"/>
        <v/>
      </c>
      <c r="J124">
        <f t="shared" si="10"/>
        <v>272.5509773188482</v>
      </c>
      <c r="K124">
        <f t="shared" si="19"/>
        <v>272.5509773188482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1.2978771928006816</v>
      </c>
      <c r="F125">
        <f t="shared" si="15"/>
        <v>0.84095197772897867</v>
      </c>
      <c r="G125">
        <f t="shared" si="16"/>
        <v>0.48116717731194203</v>
      </c>
      <c r="H125">
        <f t="shared" si="17"/>
        <v>0.33977185106811159</v>
      </c>
      <c r="I125" t="str">
        <f t="shared" si="18"/>
        <v/>
      </c>
      <c r="J125">
        <f t="shared" si="10"/>
        <v>272.50118012666087</v>
      </c>
      <c r="K125">
        <f t="shared" si="19"/>
        <v>272.50118012666087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1.1676464453544031</v>
      </c>
      <c r="F126">
        <f t="shared" si="15"/>
        <v>0.75656972243274123</v>
      </c>
      <c r="G126">
        <f t="shared" si="16"/>
        <v>0.42600461025828007</v>
      </c>
      <c r="H126">
        <f t="shared" si="17"/>
        <v>0.3008193031777957</v>
      </c>
      <c r="I126" t="str">
        <f t="shared" si="18"/>
        <v/>
      </c>
      <c r="J126">
        <f t="shared" si="10"/>
        <v>272.45575041925497</v>
      </c>
      <c r="K126">
        <f t="shared" si="19"/>
        <v>272.45575041925497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1.0504832266962825</v>
      </c>
      <c r="F127">
        <f t="shared" si="15"/>
        <v>0.6806544964050576</v>
      </c>
      <c r="G127">
        <f t="shared" si="16"/>
        <v>0.37716605894681621</v>
      </c>
      <c r="H127">
        <f t="shared" si="17"/>
        <v>0.26633240181581208</v>
      </c>
      <c r="I127" t="str">
        <f t="shared" si="18"/>
        <v/>
      </c>
      <c r="J127">
        <f t="shared" si="10"/>
        <v>272.41432209458924</v>
      </c>
      <c r="K127">
        <f t="shared" si="19"/>
        <v>272.41432209458924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0.94507632336883896</v>
      </c>
      <c r="F128">
        <f t="shared" si="15"/>
        <v>0.61235670651307217</v>
      </c>
      <c r="G128">
        <f t="shared" si="16"/>
        <v>0.33392651768539944</v>
      </c>
      <c r="H128">
        <f t="shared" si="17"/>
        <v>0.23579919076886866</v>
      </c>
      <c r="I128" t="str">
        <f t="shared" si="18"/>
        <v/>
      </c>
      <c r="J128">
        <f t="shared" si="10"/>
        <v>272.3765575157442</v>
      </c>
      <c r="K128">
        <f t="shared" si="19"/>
        <v>272.3765575157442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0.85024609084081737</v>
      </c>
      <c r="F129">
        <f t="shared" si="15"/>
        <v>0.55091200894438175</v>
      </c>
      <c r="G129">
        <f t="shared" si="16"/>
        <v>0.29564409778776207</v>
      </c>
      <c r="H129">
        <f t="shared" si="17"/>
        <v>0.20876640614575151</v>
      </c>
      <c r="I129" t="str">
        <f t="shared" si="18"/>
        <v/>
      </c>
      <c r="J129">
        <f t="shared" si="10"/>
        <v>272.34214560279867</v>
      </c>
      <c r="K129">
        <f t="shared" si="19"/>
        <v>272.34214560279867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0.76493125170373677</v>
      </c>
      <c r="F130">
        <f t="shared" si="15"/>
        <v>0.49563275517528055</v>
      </c>
      <c r="G130">
        <f t="shared" si="16"/>
        <v>0.26175049877017159</v>
      </c>
      <c r="H130">
        <f t="shared" si="17"/>
        <v>0.18483274769900934</v>
      </c>
      <c r="I130" t="str">
        <f t="shared" si="18"/>
        <v/>
      </c>
      <c r="J130">
        <f t="shared" si="10"/>
        <v>272.31080000747625</v>
      </c>
      <c r="K130">
        <f t="shared" si="19"/>
        <v>272.31080000747625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0.68817701855519764</v>
      </c>
      <c r="F131">
        <f t="shared" si="15"/>
        <v>0.44590029626208377</v>
      </c>
      <c r="G131">
        <f t="shared" si="16"/>
        <v>0.23174257196102782</v>
      </c>
      <c r="H131">
        <f t="shared" si="17"/>
        <v>0.16364292154416088</v>
      </c>
      <c r="I131" t="str">
        <f t="shared" si="18"/>
        <v/>
      </c>
      <c r="J131">
        <f t="shared" ref="J131:J150" si="20">$O$2+F131-H131</f>
        <v>272.28225737471791</v>
      </c>
      <c r="K131">
        <f t="shared" si="19"/>
        <v>272.28225737471791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0.61912440864809204</v>
      </c>
      <c r="F132">
        <f t="shared" ref="F132:F150" si="25">E132*$O$3</f>
        <v>0.40115805933023707</v>
      </c>
      <c r="G132">
        <f t="shared" ref="G132:G150" si="26">(G131*EXP(-1/$O$6)+C132)</f>
        <v>0.20517485128564042</v>
      </c>
      <c r="H132">
        <f t="shared" ref="H132:H150" si="27">G132*$O$4</f>
        <v>0.14488236584090952</v>
      </c>
      <c r="I132" t="str">
        <f t="shared" ref="I132:I150" si="28">IF(ISBLANK(D132),"",($O$2+((E131*EXP(-1/$O$5))*$O$3)-((G131*EXP(-1/$O$6))*$O$4)))</f>
        <v/>
      </c>
      <c r="J132">
        <f t="shared" si="20"/>
        <v>272.25627569348933</v>
      </c>
      <c r="K132">
        <f t="shared" ref="K132:K150" si="29">IF(I132="",J132,I132)</f>
        <v>272.25627569348933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0.55700063072231831</v>
      </c>
      <c r="F133">
        <f t="shared" si="25"/>
        <v>0.3609053187778431</v>
      </c>
      <c r="G133">
        <f t="shared" si="26"/>
        <v>0.18165294034608398</v>
      </c>
      <c r="H133">
        <f t="shared" si="27"/>
        <v>0.1282725811393835</v>
      </c>
      <c r="I133" t="str">
        <f t="shared" si="28"/>
        <v/>
      </c>
      <c r="J133">
        <f t="shared" si="20"/>
        <v>272.23263273763848</v>
      </c>
      <c r="K133">
        <f t="shared" si="29"/>
        <v>272.23263273763848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0.50111043643476372</v>
      </c>
      <c r="F134">
        <f t="shared" si="25"/>
        <v>0.32469159248502427</v>
      </c>
      <c r="G134">
        <f t="shared" si="26"/>
        <v>0.16082765762768395</v>
      </c>
      <c r="H134">
        <f t="shared" si="27"/>
        <v>0.11356699607064086</v>
      </c>
      <c r="I134" t="str">
        <f t="shared" si="28"/>
        <v/>
      </c>
      <c r="J134">
        <f t="shared" si="20"/>
        <v>272.21112459641438</v>
      </c>
      <c r="K134">
        <f t="shared" si="29"/>
        <v>272.21112459641438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0.45082833959846297</v>
      </c>
      <c r="F135">
        <f t="shared" si="25"/>
        <v>0.29211160031519429</v>
      </c>
      <c r="G135">
        <f t="shared" si="26"/>
        <v>0.14238985291803521</v>
      </c>
      <c r="H135">
        <f t="shared" si="27"/>
        <v>0.10054730700783451</v>
      </c>
      <c r="I135" t="str">
        <f t="shared" si="28"/>
        <v/>
      </c>
      <c r="J135">
        <f t="shared" si="20"/>
        <v>272.19156429330735</v>
      </c>
      <c r="K135">
        <f t="shared" si="29"/>
        <v>272.19156429330735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0.40559161615379036</v>
      </c>
      <c r="F136">
        <f t="shared" si="25"/>
        <v>0.26280072848710873</v>
      </c>
      <c r="G136">
        <f t="shared" si="26"/>
        <v>0.12606581798857031</v>
      </c>
      <c r="H136">
        <f t="shared" si="27"/>
        <v>8.9020237360502713E-2</v>
      </c>
      <c r="I136" t="str">
        <f t="shared" si="28"/>
        <v/>
      </c>
      <c r="J136">
        <f t="shared" si="20"/>
        <v>272.17378049112659</v>
      </c>
      <c r="K136">
        <f t="shared" si="29"/>
        <v>272.17378049112659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0.36489400653198084</v>
      </c>
      <c r="F137">
        <f t="shared" si="25"/>
        <v>0.23643094905794002</v>
      </c>
      <c r="G137">
        <f t="shared" si="26"/>
        <v>0.11161322341048902</v>
      </c>
      <c r="H137">
        <f t="shared" si="27"/>
        <v>7.8814668393881182E-2</v>
      </c>
      <c r="I137" t="str">
        <f t="shared" si="28"/>
        <v/>
      </c>
      <c r="J137">
        <f t="shared" si="20"/>
        <v>272.15761628066406</v>
      </c>
      <c r="K137">
        <f t="shared" si="29"/>
        <v>272.15761628066406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0.32828004993198617</v>
      </c>
      <c r="F138">
        <f t="shared" si="25"/>
        <v>0.21270714885092221</v>
      </c>
      <c r="G138">
        <f t="shared" si="26"/>
        <v>9.8817521187299057E-2</v>
      </c>
      <c r="H138">
        <f t="shared" si="27"/>
        <v>6.9779098980402618E-2</v>
      </c>
      <c r="I138" t="str">
        <f t="shared" si="28"/>
        <v/>
      </c>
      <c r="J138">
        <f t="shared" si="20"/>
        <v>272.14292804987053</v>
      </c>
      <c r="K138">
        <f t="shared" si="29"/>
        <v>272.14292804987053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0.29533998710363063</v>
      </c>
      <c r="F139">
        <f t="shared" si="25"/>
        <v>0.19136382674334548</v>
      </c>
      <c r="G139">
        <f t="shared" si="26"/>
        <v>8.7488759801238991E-2</v>
      </c>
      <c r="H139">
        <f t="shared" si="27"/>
        <v>6.1779396573529731E-2</v>
      </c>
      <c r="I139" t="str">
        <f t="shared" si="28"/>
        <v/>
      </c>
      <c r="J139">
        <f t="shared" si="20"/>
        <v>272.12958443016981</v>
      </c>
      <c r="K139">
        <f t="shared" si="29"/>
        <v>272.12958443016981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0.26570517459237725</v>
      </c>
      <c r="F140">
        <f t="shared" si="25"/>
        <v>0.17216212235312645</v>
      </c>
      <c r="G140">
        <f t="shared" si="26"/>
        <v>7.7458764393117469E-2</v>
      </c>
      <c r="H140">
        <f t="shared" si="27"/>
        <v>5.4696806017248391E-2</v>
      </c>
      <c r="I140" t="str">
        <f t="shared" si="28"/>
        <v/>
      </c>
      <c r="J140">
        <f t="shared" si="20"/>
        <v>272.11746531633588</v>
      </c>
      <c r="K140">
        <f t="shared" si="29"/>
        <v>272.11746531633588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0.23904395912495724</v>
      </c>
      <c r="F141">
        <f t="shared" si="25"/>
        <v>0.15488714287097408</v>
      </c>
      <c r="G141">
        <f t="shared" si="26"/>
        <v>6.8578640215488734E-2</v>
      </c>
      <c r="H141">
        <f t="shared" si="27"/>
        <v>4.842618663210372E-2</v>
      </c>
      <c r="I141" t="str">
        <f t="shared" si="28"/>
        <v/>
      </c>
      <c r="J141">
        <f t="shared" si="20"/>
        <v>272.10646095623883</v>
      </c>
      <c r="K141">
        <f t="shared" si="29"/>
        <v>272.10646095623883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0.21505796596470786</v>
      </c>
      <c r="F142">
        <f t="shared" si="25"/>
        <v>0.1393455581218204</v>
      </c>
      <c r="G142">
        <f t="shared" si="26"/>
        <v>6.0716562298059752E-2</v>
      </c>
      <c r="H142">
        <f t="shared" si="27"/>
        <v>4.287445140741538E-2</v>
      </c>
      <c r="I142" t="str">
        <f t="shared" si="28"/>
        <v/>
      </c>
      <c r="J142">
        <f t="shared" si="20"/>
        <v>272.09647110671438</v>
      </c>
      <c r="K142">
        <f t="shared" si="29"/>
        <v>272.09647110671438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0.19347875969834014</v>
      </c>
      <c r="F143">
        <f t="shared" si="25"/>
        <v>0.12536343694102975</v>
      </c>
      <c r="G143">
        <f t="shared" si="26"/>
        <v>5.3755818513029678E-2</v>
      </c>
      <c r="H143">
        <f t="shared" si="27"/>
        <v>3.7959185129563588E-2</v>
      </c>
      <c r="I143" t="str">
        <f t="shared" si="28"/>
        <v/>
      </c>
      <c r="J143">
        <f t="shared" si="20"/>
        <v>272.08740425181145</v>
      </c>
      <c r="K143">
        <f t="shared" si="29"/>
        <v>272.08740425181145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0.1740648400838645</v>
      </c>
      <c r="F144">
        <f t="shared" si="25"/>
        <v>0.11278430065153648</v>
      </c>
      <c r="G144">
        <f t="shared" si="26"/>
        <v>4.7593076989770985E-2</v>
      </c>
      <c r="H144">
        <f t="shared" si="27"/>
        <v>3.3607420932533952E-2</v>
      </c>
      <c r="I144" t="str">
        <f t="shared" si="28"/>
        <v/>
      </c>
      <c r="J144">
        <f t="shared" si="20"/>
        <v>272.079176879719</v>
      </c>
      <c r="K144">
        <f t="shared" si="29"/>
        <v>272.079176879719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0.15659893933918606</v>
      </c>
      <c r="F145">
        <f t="shared" si="25"/>
        <v>0.10146737185771104</v>
      </c>
      <c r="G145">
        <f t="shared" si="26"/>
        <v>4.2136852158715411E-2</v>
      </c>
      <c r="H145">
        <f t="shared" si="27"/>
        <v>2.9754557108679074E-2</v>
      </c>
      <c r="I145" t="str">
        <f t="shared" si="28"/>
        <v/>
      </c>
      <c r="J145">
        <f t="shared" si="20"/>
        <v>272.07171281474905</v>
      </c>
      <c r="K145">
        <f t="shared" si="29"/>
        <v>272.07171281474905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0.14088559062440625</v>
      </c>
      <c r="F146">
        <f t="shared" si="25"/>
        <v>9.1285998957610678E-2</v>
      </c>
      <c r="G146">
        <f t="shared" si="26"/>
        <v>3.7306146652947965E-2</v>
      </c>
      <c r="H146">
        <f t="shared" si="27"/>
        <v>2.6343398099810438E-2</v>
      </c>
      <c r="I146" t="str">
        <f t="shared" si="28"/>
        <v/>
      </c>
      <c r="J146">
        <f t="shared" si="20"/>
        <v>272.06494260085782</v>
      </c>
      <c r="K146">
        <f t="shared" si="29"/>
        <v>272.06494260085782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0.12674894050588884</v>
      </c>
      <c r="F147">
        <f t="shared" si="25"/>
        <v>8.212623874179531E-2</v>
      </c>
      <c r="G147">
        <f t="shared" si="26"/>
        <v>3.3029248906610534E-2</v>
      </c>
      <c r="H147">
        <f t="shared" si="27"/>
        <v>2.3323305432184423E-2</v>
      </c>
      <c r="I147" t="str">
        <f t="shared" si="28"/>
        <v/>
      </c>
      <c r="J147">
        <f t="shared" si="20"/>
        <v>272.05880293330961</v>
      </c>
      <c r="K147">
        <f t="shared" si="29"/>
        <v>272.05880293330961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0.11403078092063081</v>
      </c>
      <c r="F148">
        <f t="shared" si="25"/>
        <v>7.3885581216089E-2</v>
      </c>
      <c r="G148">
        <f t="shared" si="26"/>
        <v>2.9242668600527433E-2</v>
      </c>
      <c r="H148">
        <f t="shared" si="27"/>
        <v>2.0649445991057534E-2</v>
      </c>
      <c r="I148" t="str">
        <f t="shared" si="28"/>
        <v/>
      </c>
      <c r="J148">
        <f t="shared" si="20"/>
        <v>272.05323613522501</v>
      </c>
      <c r="K148">
        <f t="shared" si="29"/>
        <v>272.05323613522501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0.10258877861598197</v>
      </c>
      <c r="F149">
        <f t="shared" si="25"/>
        <v>6.6471802377345138E-2</v>
      </c>
      <c r="G149">
        <f t="shared" si="26"/>
        <v>2.5890194151799953E-2</v>
      </c>
      <c r="H149">
        <f t="shared" si="27"/>
        <v>1.8282126475486719E-2</v>
      </c>
      <c r="I149" t="str">
        <f t="shared" si="28"/>
        <v/>
      </c>
      <c r="J149">
        <f t="shared" si="20"/>
        <v>272.04818967590188</v>
      </c>
      <c r="K149">
        <f t="shared" si="29"/>
        <v>272.04818967590188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9.2294882249770158E-2</v>
      </c>
      <c r="F150">
        <f t="shared" si="25"/>
        <v>5.9801932103237941E-2</v>
      </c>
      <c r="G150">
        <f t="shared" si="26"/>
        <v>2.2922058255853115E-2</v>
      </c>
      <c r="H150">
        <f t="shared" si="27"/>
        <v>1.618620415339167E-2</v>
      </c>
      <c r="I150" t="str">
        <f t="shared" si="28"/>
        <v/>
      </c>
      <c r="J150">
        <f t="shared" si="20"/>
        <v>272.04361572794988</v>
      </c>
      <c r="K150">
        <f t="shared" si="29"/>
        <v>272.04361572794988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84.992949983810391</v>
      </c>
      <c r="S2">
        <f>SQRT(R2/11)</f>
        <v>2.7796819632306922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0.81687533926715683</v>
      </c>
      <c r="Q3" t="s">
        <v>20</v>
      </c>
      <c r="R3">
        <f>RSQ(D2:D100,I2:I100)</f>
        <v>0.94971389625376013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0.84171306525645784</v>
      </c>
      <c r="Q4" t="s">
        <v>21</v>
      </c>
      <c r="R4">
        <f>1-((1-$R$3)*($Y$3-1))/(Y3-Y4-1)</f>
        <v>0.89942779250752025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52.5</v>
      </c>
      <c r="D5" s="3"/>
      <c r="E5">
        <f t="shared" si="4"/>
        <v>52.5</v>
      </c>
      <c r="F5">
        <f t="shared" si="5"/>
        <v>42.885955311525734</v>
      </c>
      <c r="G5">
        <f t="shared" si="6"/>
        <v>52.5</v>
      </c>
      <c r="H5">
        <f t="shared" si="7"/>
        <v>44.189935925964036</v>
      </c>
      <c r="I5" t="str">
        <f t="shared" si="8"/>
        <v/>
      </c>
      <c r="J5">
        <f t="shared" si="0"/>
        <v>270.69601938556167</v>
      </c>
      <c r="K5">
        <f t="shared" si="9"/>
        <v>270.69601938556167</v>
      </c>
      <c r="L5" t="str">
        <f t="shared" si="1"/>
        <v/>
      </c>
      <c r="M5" t="str">
        <f t="shared" si="2"/>
        <v/>
      </c>
      <c r="N5" s="1" t="s">
        <v>14</v>
      </c>
      <c r="O5" s="5">
        <v>16.562338010537832</v>
      </c>
      <c r="Q5" s="1" t="s">
        <v>22</v>
      </c>
      <c r="R5">
        <f>LARGE(L2:L150,1)/LARGE(D2:D100,1)*100</f>
        <v>1.4310143432937958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49.423954747629104</v>
      </c>
      <c r="F6">
        <f t="shared" si="5"/>
        <v>40.373209802394129</v>
      </c>
      <c r="G6">
        <f t="shared" si="6"/>
        <v>48.833392149092255</v>
      </c>
      <c r="H6">
        <f t="shared" si="7"/>
        <v>41.103704192683082</v>
      </c>
      <c r="I6" t="str">
        <f t="shared" si="8"/>
        <v/>
      </c>
      <c r="J6">
        <f t="shared" si="0"/>
        <v>271.26950560971102</v>
      </c>
      <c r="K6">
        <f t="shared" si="9"/>
        <v>271.26950560971102</v>
      </c>
      <c r="L6" t="str">
        <f t="shared" si="1"/>
        <v/>
      </c>
      <c r="M6" t="str">
        <f t="shared" si="2"/>
        <v/>
      </c>
      <c r="N6" s="1" t="s">
        <v>15</v>
      </c>
      <c r="O6" s="5">
        <v>13.812378786521577</v>
      </c>
      <c r="Q6" s="1" t="s">
        <v>45</v>
      </c>
      <c r="R6">
        <f>AVERAGE(M2:M150)</f>
        <v>0.80096081030875821</v>
      </c>
      <c r="S6">
        <f>_xlfn.STDEV.P(M2:M150)</f>
        <v>0.48152252424079889</v>
      </c>
    </row>
    <row r="7" spans="1:25">
      <c r="A7">
        <f t="shared" si="3"/>
        <v>5</v>
      </c>
      <c r="B7" s="13">
        <f>Edwards!B7</f>
        <v>43180</v>
      </c>
      <c r="C7" s="3">
        <v>52.5</v>
      </c>
      <c r="D7" s="3"/>
      <c r="E7">
        <f t="shared" si="4"/>
        <v>99.028139102775043</v>
      </c>
      <c r="F7">
        <f t="shared" si="5"/>
        <v>80.893644726574564</v>
      </c>
      <c r="G7">
        <f t="shared" si="6"/>
        <v>97.922860738800466</v>
      </c>
      <c r="H7">
        <f t="shared" si="7"/>
        <v>82.422951271136995</v>
      </c>
      <c r="I7" t="str">
        <f t="shared" si="8"/>
        <v/>
      </c>
      <c r="J7">
        <f t="shared" si="0"/>
        <v>270.47069345543758</v>
      </c>
      <c r="K7">
        <f t="shared" si="9"/>
        <v>270.47069345543758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93.225947919189977</v>
      </c>
      <c r="F8">
        <f t="shared" si="5"/>
        <v>76.153977834990613</v>
      </c>
      <c r="G8">
        <f t="shared" si="6"/>
        <v>91.083913501310334</v>
      </c>
      <c r="H8">
        <f t="shared" si="7"/>
        <v>76.666520028741985</v>
      </c>
      <c r="I8" t="str">
        <f t="shared" si="8"/>
        <v/>
      </c>
      <c r="J8">
        <f t="shared" si="0"/>
        <v>271.48745780624859</v>
      </c>
      <c r="K8">
        <f t="shared" si="9"/>
        <v>271.48745780624859</v>
      </c>
      <c r="L8" t="str">
        <f t="shared" si="1"/>
        <v/>
      </c>
      <c r="M8" t="str">
        <f t="shared" si="2"/>
        <v/>
      </c>
      <c r="O8">
        <f>1.1*O3</f>
        <v>0.89856287319387262</v>
      </c>
    </row>
    <row r="9" spans="1:25">
      <c r="A9">
        <f t="shared" si="3"/>
        <v>7</v>
      </c>
      <c r="B9" s="13">
        <f>Edwards!B9</f>
        <v>43182</v>
      </c>
      <c r="C9" s="3">
        <f>13+52.5</f>
        <v>65.5</v>
      </c>
      <c r="D9" s="3">
        <v>269</v>
      </c>
      <c r="E9">
        <f t="shared" si="4"/>
        <v>153.26371488119759</v>
      </c>
      <c r="F9">
        <f t="shared" si="5"/>
        <v>125.19734909092307</v>
      </c>
      <c r="G9">
        <f t="shared" si="6"/>
        <v>150.2225993615902</v>
      </c>
      <c r="H9">
        <f t="shared" si="7"/>
        <v>126.44432457943689</v>
      </c>
      <c r="I9">
        <f t="shared" si="8"/>
        <v>272.37989556378534</v>
      </c>
      <c r="J9">
        <f t="shared" si="0"/>
        <v>270.75302451148616</v>
      </c>
      <c r="K9">
        <f t="shared" si="9"/>
        <v>272.37989556378534</v>
      </c>
      <c r="L9">
        <f t="shared" si="1"/>
        <v>3.3798955637853396</v>
      </c>
      <c r="M9">
        <f t="shared" si="2"/>
        <v>1.2564667523365576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144.28378873793977</v>
      </c>
      <c r="F10">
        <f t="shared" si="5"/>
        <v>117.86186887605534</v>
      </c>
      <c r="G10">
        <f t="shared" si="6"/>
        <v>139.73103055772398</v>
      </c>
      <c r="H10">
        <f t="shared" si="7"/>
        <v>117.61343404218563</v>
      </c>
      <c r="I10" t="str">
        <f t="shared" si="8"/>
        <v/>
      </c>
      <c r="J10">
        <f t="shared" si="0"/>
        <v>272.24843483386968</v>
      </c>
      <c r="K10">
        <f t="shared" si="9"/>
        <v>272.24843483386968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135.83000848381738</v>
      </c>
      <c r="F11">
        <f t="shared" si="5"/>
        <v>110.95618426287912</v>
      </c>
      <c r="G11">
        <f t="shared" si="6"/>
        <v>129.97219448804054</v>
      </c>
      <c r="H11">
        <f t="shared" si="7"/>
        <v>109.3992942206371</v>
      </c>
      <c r="I11" t="str">
        <f t="shared" si="8"/>
        <v/>
      </c>
      <c r="J11">
        <f t="shared" si="0"/>
        <v>273.556890042242</v>
      </c>
      <c r="K11">
        <f t="shared" si="9"/>
        <v>273.556890042242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52.5</v>
      </c>
      <c r="D12" s="3"/>
      <c r="E12">
        <f t="shared" si="4"/>
        <v>180.37154652712888</v>
      </c>
      <c r="F12">
        <f t="shared" si="5"/>
        <v>147.34106826349017</v>
      </c>
      <c r="G12">
        <f t="shared" si="6"/>
        <v>173.39491698881085</v>
      </c>
      <c r="H12">
        <f t="shared" si="7"/>
        <v>145.94876707854104</v>
      </c>
      <c r="I12" t="str">
        <f t="shared" si="8"/>
        <v/>
      </c>
      <c r="J12">
        <f t="shared" si="0"/>
        <v>273.39230118494913</v>
      </c>
      <c r="K12">
        <f t="shared" si="9"/>
        <v>273.39230118494913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169.80333625365134</v>
      </c>
      <c r="F13">
        <f t="shared" si="5"/>
        <v>138.70815791089655</v>
      </c>
      <c r="G13">
        <f t="shared" si="6"/>
        <v>161.28499005664568</v>
      </c>
      <c r="H13">
        <f t="shared" si="7"/>
        <v>135.75568336043656</v>
      </c>
      <c r="I13" t="str">
        <f t="shared" si="8"/>
        <v/>
      </c>
      <c r="J13">
        <f t="shared" si="0"/>
        <v>274.95247455046001</v>
      </c>
      <c r="K13">
        <f t="shared" si="9"/>
        <v>274.95247455046001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52.5</v>
      </c>
      <c r="D14" s="3"/>
      <c r="E14">
        <f t="shared" si="4"/>
        <v>212.35433156184592</v>
      </c>
      <c r="F14">
        <f t="shared" si="5"/>
        <v>173.46701663943321</v>
      </c>
      <c r="G14">
        <f t="shared" si="6"/>
        <v>202.52082223235473</v>
      </c>
      <c r="H14">
        <f t="shared" si="7"/>
        <v>170.46442205945348</v>
      </c>
      <c r="I14" t="str">
        <f t="shared" si="8"/>
        <v/>
      </c>
      <c r="J14">
        <f t="shared" si="0"/>
        <v>275.0025945799797</v>
      </c>
      <c r="K14">
        <f t="shared" si="9"/>
        <v>275.0025945799797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199.9122071157276</v>
      </c>
      <c r="F15">
        <f t="shared" si="5"/>
        <v>163.30335201130612</v>
      </c>
      <c r="G15">
        <f t="shared" si="6"/>
        <v>188.37673772246055</v>
      </c>
      <c r="H15">
        <f t="shared" si="7"/>
        <v>158.55916133138408</v>
      </c>
      <c r="I15" t="str">
        <f t="shared" si="8"/>
        <v/>
      </c>
      <c r="J15">
        <f t="shared" si="0"/>
        <v>276.74419067992204</v>
      </c>
      <c r="K15">
        <f t="shared" si="9"/>
        <v>276.74419067992204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19+52.5</f>
        <v>71.5</v>
      </c>
      <c r="D16" s="3">
        <v>279</v>
      </c>
      <c r="E16">
        <f t="shared" si="4"/>
        <v>259.69908339021674</v>
      </c>
      <c r="F16">
        <f t="shared" si="5"/>
        <v>212.14177685175295</v>
      </c>
      <c r="G16">
        <f t="shared" si="6"/>
        <v>246.72047818985934</v>
      </c>
      <c r="H16">
        <f t="shared" si="7"/>
        <v>207.66784995872555</v>
      </c>
      <c r="I16">
        <f t="shared" si="8"/>
        <v>278.24982430126238</v>
      </c>
      <c r="J16">
        <f t="shared" si="0"/>
        <v>276.4739268930274</v>
      </c>
      <c r="K16">
        <f t="shared" si="9"/>
        <v>278.24982430126238</v>
      </c>
      <c r="L16">
        <f t="shared" si="1"/>
        <v>-0.75017569873762113</v>
      </c>
      <c r="M16">
        <f t="shared" si="2"/>
        <v>0.268880178759004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244.48296658054912</v>
      </c>
      <c r="F17">
        <f t="shared" si="5"/>
        <v>199.71210627052702</v>
      </c>
      <c r="G17">
        <f t="shared" si="6"/>
        <v>229.48948309822788</v>
      </c>
      <c r="H17">
        <f t="shared" si="7"/>
        <v>193.16429626272947</v>
      </c>
      <c r="I17" t="str">
        <f t="shared" si="8"/>
        <v/>
      </c>
      <c r="J17">
        <f t="shared" si="0"/>
        <v>278.54781000779752</v>
      </c>
      <c r="K17">
        <f t="shared" si="9"/>
        <v>278.54781000779752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230.15838241606053</v>
      </c>
      <c r="F18">
        <f t="shared" si="5"/>
        <v>188.01070672129947</v>
      </c>
      <c r="G18">
        <f t="shared" si="6"/>
        <v>213.46190328053791</v>
      </c>
      <c r="H18">
        <f t="shared" si="7"/>
        <v>179.67367292573911</v>
      </c>
      <c r="I18" t="str">
        <f t="shared" si="8"/>
        <v/>
      </c>
      <c r="J18">
        <f t="shared" si="0"/>
        <v>280.33703379556039</v>
      </c>
      <c r="K18">
        <f t="shared" si="9"/>
        <v>280.33703379556039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216.67309480607409</v>
      </c>
      <c r="F19">
        <f t="shared" si="5"/>
        <v>176.99490782977662</v>
      </c>
      <c r="G19">
        <f t="shared" si="6"/>
        <v>198.55369203409734</v>
      </c>
      <c r="H19">
        <f t="shared" si="7"/>
        <v>167.12523674000681</v>
      </c>
      <c r="I19" t="str">
        <f t="shared" si="8"/>
        <v/>
      </c>
      <c r="J19">
        <f t="shared" si="0"/>
        <v>281.86967108976978</v>
      </c>
      <c r="K19">
        <f t="shared" si="9"/>
        <v>281.86967108976978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203.97792824236487</v>
      </c>
      <c r="F20">
        <f t="shared" si="5"/>
        <v>166.62453933599357</v>
      </c>
      <c r="G20">
        <f t="shared" si="6"/>
        <v>184.68667249049847</v>
      </c>
      <c r="H20">
        <f t="shared" si="7"/>
        <v>155.45318521399298</v>
      </c>
      <c r="I20" t="str">
        <f t="shared" si="8"/>
        <v/>
      </c>
      <c r="J20">
        <f t="shared" si="0"/>
        <v>283.17135412200059</v>
      </c>
      <c r="K20">
        <f t="shared" si="9"/>
        <v>283.17135412200059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192.0265884755386</v>
      </c>
      <c r="F21">
        <f t="shared" si="5"/>
        <v>156.8617846092703</v>
      </c>
      <c r="G21">
        <f t="shared" si="6"/>
        <v>171.78812766551391</v>
      </c>
      <c r="H21">
        <f t="shared" si="7"/>
        <v>144.59631151200742</v>
      </c>
      <c r="I21" t="str">
        <f t="shared" si="8"/>
        <v/>
      </c>
      <c r="J21">
        <f t="shared" si="0"/>
        <v>284.26547309726288</v>
      </c>
      <c r="K21">
        <f t="shared" si="9"/>
        <v>284.26547309726288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180.77549369822125</v>
      </c>
      <c r="F22">
        <f t="shared" si="5"/>
        <v>147.67104274592225</v>
      </c>
      <c r="G22">
        <f t="shared" si="6"/>
        <v>159.79041913996886</v>
      </c>
      <c r="H22">
        <f t="shared" si="7"/>
        <v>134.49768349291736</v>
      </c>
      <c r="I22" t="str">
        <f t="shared" si="8"/>
        <v/>
      </c>
      <c r="J22">
        <f t="shared" si="0"/>
        <v>285.17335925300489</v>
      </c>
      <c r="K22">
        <f t="shared" si="9"/>
        <v>285.17335925300489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14+52.5</f>
        <v>66.5</v>
      </c>
      <c r="D23" s="3">
        <v>288</v>
      </c>
      <c r="E23">
        <f t="shared" si="4"/>
        <v>236.68361561945136</v>
      </c>
      <c r="F23">
        <f t="shared" si="5"/>
        <v>193.34100880811667</v>
      </c>
      <c r="G23">
        <f t="shared" si="6"/>
        <v>215.13063237199839</v>
      </c>
      <c r="H23">
        <f t="shared" si="7"/>
        <v>181.07826400439492</v>
      </c>
      <c r="I23">
        <f t="shared" si="8"/>
        <v>285.91445358201025</v>
      </c>
      <c r="J23">
        <f t="shared" si="0"/>
        <v>284.26274480372172</v>
      </c>
      <c r="K23">
        <f t="shared" si="9"/>
        <v>285.91445358201025</v>
      </c>
      <c r="L23">
        <f t="shared" si="1"/>
        <v>-2.0855464179897467</v>
      </c>
      <c r="M23">
        <f t="shared" si="2"/>
        <v>0.72414806180199531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222.81600586440007</v>
      </c>
      <c r="F24">
        <f t="shared" si="5"/>
        <v>182.01290038463461</v>
      </c>
      <c r="G24">
        <f t="shared" si="6"/>
        <v>200.10587683626662</v>
      </c>
      <c r="H24">
        <f t="shared" si="7"/>
        <v>168.43173096768521</v>
      </c>
      <c r="I24" t="str">
        <f t="shared" si="8"/>
        <v/>
      </c>
      <c r="J24">
        <f t="shared" si="0"/>
        <v>285.58116941694936</v>
      </c>
      <c r="K24">
        <f t="shared" si="9"/>
        <v>285.58116941694936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209.7609179217061</v>
      </c>
      <c r="F25">
        <f t="shared" si="5"/>
        <v>171.34852099228391</v>
      </c>
      <c r="G25">
        <f t="shared" si="6"/>
        <v>186.13045247396883</v>
      </c>
      <c r="H25">
        <f t="shared" si="7"/>
        <v>156.66843368943574</v>
      </c>
      <c r="I25" t="str">
        <f t="shared" si="8"/>
        <v/>
      </c>
      <c r="J25">
        <f t="shared" si="0"/>
        <v>286.68008730284816</v>
      </c>
      <c r="K25">
        <f t="shared" si="9"/>
        <v>286.68008730284816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52.5</v>
      </c>
      <c r="D26" s="3"/>
      <c r="E26">
        <f t="shared" si="4"/>
        <v>249.97074505111513</v>
      </c>
      <c r="F26">
        <f t="shared" si="5"/>
        <v>204.19493717049363</v>
      </c>
      <c r="G26">
        <f t="shared" si="6"/>
        <v>225.63107383903426</v>
      </c>
      <c r="H26">
        <f t="shared" si="7"/>
        <v>189.91662277815971</v>
      </c>
      <c r="I26" t="str">
        <f t="shared" si="8"/>
        <v/>
      </c>
      <c r="J26">
        <f t="shared" si="0"/>
        <v>286.27831439233393</v>
      </c>
      <c r="K26">
        <f t="shared" si="9"/>
        <v>286.27831439233393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235.324624602618</v>
      </c>
      <c r="F27">
        <f t="shared" si="5"/>
        <v>192.23088256017991</v>
      </c>
      <c r="G27">
        <f t="shared" si="6"/>
        <v>209.87296590099714</v>
      </c>
      <c r="H27">
        <f t="shared" si="7"/>
        <v>176.65281744299236</v>
      </c>
      <c r="I27" t="str">
        <f t="shared" si="8"/>
        <v/>
      </c>
      <c r="J27">
        <f t="shared" si="0"/>
        <v>287.57806511718752</v>
      </c>
      <c r="K27">
        <f t="shared" si="9"/>
        <v>287.57806511718752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52.5</v>
      </c>
      <c r="D28" s="3"/>
      <c r="E28">
        <f t="shared" si="4"/>
        <v>274.03663994976375</v>
      </c>
      <c r="F28">
        <f t="shared" si="5"/>
        <v>223.85377323059498</v>
      </c>
      <c r="G28">
        <f t="shared" si="6"/>
        <v>247.71540657783734</v>
      </c>
      <c r="H28">
        <f t="shared" si="7"/>
        <v>208.5052941818812</v>
      </c>
      <c r="I28" t="str">
        <f t="shared" si="8"/>
        <v/>
      </c>
      <c r="J28">
        <f t="shared" si="0"/>
        <v>287.34847904871378</v>
      </c>
      <c r="K28">
        <f t="shared" si="9"/>
        <v>287.34847904871378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257.98046651560861</v>
      </c>
      <c r="F29">
        <f t="shared" si="5"/>
        <v>210.73788110923718</v>
      </c>
      <c r="G29">
        <f t="shared" si="6"/>
        <v>230.41492553880681</v>
      </c>
      <c r="H29">
        <f t="shared" si="7"/>
        <v>193.94325325610757</v>
      </c>
      <c r="I29" t="str">
        <f t="shared" si="8"/>
        <v/>
      </c>
      <c r="J29">
        <f t="shared" si="0"/>
        <v>288.79462785312955</v>
      </c>
      <c r="K29">
        <f t="shared" si="9"/>
        <v>288.79462785312955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242.86504576837496</v>
      </c>
      <c r="F30">
        <f t="shared" si="5"/>
        <v>198.39046665817486</v>
      </c>
      <c r="G30">
        <f t="shared" si="6"/>
        <v>214.32271268267513</v>
      </c>
      <c r="H30">
        <f t="shared" si="7"/>
        <v>180.39822744621361</v>
      </c>
      <c r="I30" t="str">
        <f t="shared" si="8"/>
        <v/>
      </c>
      <c r="J30">
        <f t="shared" si="0"/>
        <v>289.99223921196131</v>
      </c>
      <c r="K30">
        <f t="shared" si="9"/>
        <v>289.99223921196131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14+52.5</f>
        <v>66.5</v>
      </c>
      <c r="D31" s="3">
        <v>291</v>
      </c>
      <c r="E31">
        <f t="shared" si="4"/>
        <v>295.13525774927683</v>
      </c>
      <c r="F31">
        <f t="shared" si="5"/>
        <v>241.0887138036403</v>
      </c>
      <c r="G31">
        <f t="shared" si="6"/>
        <v>265.85438237886291</v>
      </c>
      <c r="H31">
        <f t="shared" si="7"/>
        <v>223.77310710397512</v>
      </c>
      <c r="I31">
        <f t="shared" si="8"/>
        <v>290.96731547795366</v>
      </c>
      <c r="J31">
        <f t="shared" si="0"/>
        <v>289.31560669966518</v>
      </c>
      <c r="K31">
        <f t="shared" si="9"/>
        <v>290.96731547795366</v>
      </c>
      <c r="L31">
        <f t="shared" si="1"/>
        <v>-3.2684522046338316E-2</v>
      </c>
      <c r="M31">
        <f t="shared" si="2"/>
        <v>1.1231794517642033E-2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277.84288806533539</v>
      </c>
      <c r="F32">
        <f t="shared" si="5"/>
        <v>226.96300345133753</v>
      </c>
      <c r="G32">
        <f t="shared" si="6"/>
        <v>247.28707255736634</v>
      </c>
      <c r="H32">
        <f t="shared" si="7"/>
        <v>208.14475984055693</v>
      </c>
      <c r="I32" t="str">
        <f t="shared" si="8"/>
        <v/>
      </c>
      <c r="J32">
        <f t="shared" si="0"/>
        <v>290.81824361078054</v>
      </c>
      <c r="K32">
        <f t="shared" si="9"/>
        <v>290.81824361078054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52.5</v>
      </c>
      <c r="D33" s="3"/>
      <c r="E33">
        <f t="shared" si="4"/>
        <v>314.06370146079456</v>
      </c>
      <c r="F33">
        <f t="shared" si="5"/>
        <v>256.55089268228562</v>
      </c>
      <c r="G33">
        <f t="shared" si="6"/>
        <v>282.51650643037908</v>
      </c>
      <c r="H33">
        <f t="shared" si="7"/>
        <v>237.79783461306016</v>
      </c>
      <c r="I33" t="str">
        <f t="shared" si="8"/>
        <v/>
      </c>
      <c r="J33">
        <f t="shared" si="0"/>
        <v>290.75305806922546</v>
      </c>
      <c r="K33">
        <f t="shared" si="9"/>
        <v>290.75305806922546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295.66228893088009</v>
      </c>
      <c r="F34">
        <f t="shared" si="5"/>
        <v>241.51923257891681</v>
      </c>
      <c r="G34">
        <f t="shared" si="6"/>
        <v>262.78551137345227</v>
      </c>
      <c r="H34">
        <f t="shared" si="7"/>
        <v>221.18999828313426</v>
      </c>
      <c r="I34" t="str">
        <f t="shared" si="8"/>
        <v/>
      </c>
      <c r="J34">
        <f t="shared" si="0"/>
        <v>292.3292342957825</v>
      </c>
      <c r="K34">
        <f t="shared" si="9"/>
        <v>292.3292342957825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52.5</v>
      </c>
      <c r="D35" s="3"/>
      <c r="E35">
        <f t="shared" si="4"/>
        <v>330.83903978476684</v>
      </c>
      <c r="F35">
        <f t="shared" si="5"/>
        <v>270.25425286700181</v>
      </c>
      <c r="G35">
        <f t="shared" si="6"/>
        <v>296.93253196189596</v>
      </c>
      <c r="H35">
        <f t="shared" si="7"/>
        <v>249.93199165200858</v>
      </c>
      <c r="I35" t="str">
        <f t="shared" si="8"/>
        <v/>
      </c>
      <c r="J35">
        <f t="shared" si="0"/>
        <v>292.3222612149932</v>
      </c>
      <c r="K35">
        <f t="shared" si="9"/>
        <v>292.3222612149932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311.45473773469297</v>
      </c>
      <c r="F36">
        <f t="shared" si="5"/>
        <v>254.41969455339068</v>
      </c>
      <c r="G36">
        <f t="shared" si="6"/>
        <v>276.19471952605971</v>
      </c>
      <c r="H36">
        <f t="shared" si="7"/>
        <v>232.47670397992738</v>
      </c>
      <c r="I36" t="str">
        <f t="shared" si="8"/>
        <v/>
      </c>
      <c r="J36">
        <f t="shared" si="0"/>
        <v>293.94299057346325</v>
      </c>
      <c r="K36">
        <f t="shared" si="9"/>
        <v>293.94299057346325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15+52.5</f>
        <v>67.5</v>
      </c>
      <c r="D37" s="3">
        <v>299</v>
      </c>
      <c r="E37">
        <f t="shared" si="4"/>
        <v>360.70618788065059</v>
      </c>
      <c r="F37">
        <f t="shared" si="5"/>
        <v>294.65198960076924</v>
      </c>
      <c r="G37">
        <f t="shared" si="6"/>
        <v>324.40523901189755</v>
      </c>
      <c r="H37">
        <f t="shared" si="7"/>
        <v>273.0561281139581</v>
      </c>
      <c r="I37">
        <f t="shared" si="8"/>
        <v>295.27240799108893</v>
      </c>
      <c r="J37">
        <f t="shared" si="0"/>
        <v>293.59586148681109</v>
      </c>
      <c r="K37">
        <f t="shared" si="9"/>
        <v>295.27240799108893</v>
      </c>
      <c r="L37">
        <f t="shared" si="1"/>
        <v>-3.7275920089110741</v>
      </c>
      <c r="M37">
        <f t="shared" si="2"/>
        <v>1.2466862906057106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339.57192965720145</v>
      </c>
      <c r="F38">
        <f t="shared" si="5"/>
        <v>277.38793524432953</v>
      </c>
      <c r="G38">
        <f t="shared" si="6"/>
        <v>301.74872860739038</v>
      </c>
      <c r="H38">
        <f t="shared" si="7"/>
        <v>253.98584729336557</v>
      </c>
      <c r="I38" t="str">
        <f t="shared" si="8"/>
        <v/>
      </c>
      <c r="J38">
        <f t="shared" si="0"/>
        <v>295.40208795096402</v>
      </c>
      <c r="K38">
        <f t="shared" si="9"/>
        <v>295.40208795096402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319.67595590366886</v>
      </c>
      <c r="F39">
        <f t="shared" si="5"/>
        <v>261.13540493436216</v>
      </c>
      <c r="G39">
        <f t="shared" si="6"/>
        <v>280.67455227761343</v>
      </c>
      <c r="H39">
        <f t="shared" si="7"/>
        <v>236.24743773707391</v>
      </c>
      <c r="I39" t="str">
        <f t="shared" si="8"/>
        <v/>
      </c>
      <c r="J39">
        <f t="shared" si="0"/>
        <v>296.88796719728828</v>
      </c>
      <c r="K39">
        <f t="shared" si="9"/>
        <v>296.88796719728828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52.5</v>
      </c>
      <c r="D40" s="3"/>
      <c r="E40">
        <f t="shared" si="4"/>
        <v>353.44571387596204</v>
      </c>
      <c r="F40">
        <f t="shared" si="5"/>
        <v>288.72108743494891</v>
      </c>
      <c r="G40">
        <f t="shared" si="6"/>
        <v>313.57219957416362</v>
      </c>
      <c r="H40">
        <f t="shared" si="7"/>
        <v>263.93781728277901</v>
      </c>
      <c r="I40" t="str">
        <f t="shared" si="8"/>
        <v/>
      </c>
      <c r="J40">
        <f t="shared" si="0"/>
        <v>296.78327015216991</v>
      </c>
      <c r="K40">
        <f t="shared" si="9"/>
        <v>296.78327015216991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332.73685653998115</v>
      </c>
      <c r="F41">
        <f t="shared" si="5"/>
        <v>271.80453257278441</v>
      </c>
      <c r="G41">
        <f t="shared" si="6"/>
        <v>291.67227026397239</v>
      </c>
      <c r="H41">
        <f t="shared" si="7"/>
        <v>245.50436065419819</v>
      </c>
      <c r="I41" t="str">
        <f t="shared" si="8"/>
        <v/>
      </c>
      <c r="J41">
        <f t="shared" si="0"/>
        <v>298.30017191858622</v>
      </c>
      <c r="K41">
        <f t="shared" si="9"/>
        <v>298.30017191858622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52.5</v>
      </c>
      <c r="D42" s="3"/>
      <c r="E42">
        <f t="shared" si="4"/>
        <v>365.74135886667398</v>
      </c>
      <c r="F42">
        <f t="shared" si="5"/>
        <v>298.76509660824524</v>
      </c>
      <c r="G42">
        <f t="shared" si="6"/>
        <v>323.80183529174445</v>
      </c>
      <c r="H42">
        <f t="shared" si="7"/>
        <v>272.5482353190809</v>
      </c>
      <c r="I42" t="str">
        <f t="shared" si="8"/>
        <v/>
      </c>
      <c r="J42">
        <f t="shared" si="0"/>
        <v>298.21686128916434</v>
      </c>
      <c r="K42">
        <f t="shared" si="9"/>
        <v>298.21686128916434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344.31208323738798</v>
      </c>
      <c r="F43">
        <f t="shared" si="5"/>
        <v>281.26004980832283</v>
      </c>
      <c r="G43">
        <f t="shared" si="6"/>
        <v>301.18746669328641</v>
      </c>
      <c r="H43">
        <f t="shared" si="7"/>
        <v>253.5134258072334</v>
      </c>
      <c r="I43" t="str">
        <f t="shared" si="8"/>
        <v/>
      </c>
      <c r="J43">
        <f t="shared" si="0"/>
        <v>299.74662400108946</v>
      </c>
      <c r="K43">
        <f t="shared" si="9"/>
        <v>299.74662400108946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15+52.5</f>
        <v>67.5</v>
      </c>
      <c r="D44" s="3">
        <v>300</v>
      </c>
      <c r="E44">
        <f t="shared" si="4"/>
        <v>391.63837754260129</v>
      </c>
      <c r="F44">
        <f t="shared" si="5"/>
        <v>319.91973252515129</v>
      </c>
      <c r="G44">
        <f t="shared" si="6"/>
        <v>347.65248897952222</v>
      </c>
      <c r="H44">
        <f t="shared" si="7"/>
        <v>292.62364214299055</v>
      </c>
      <c r="I44">
        <f t="shared" si="8"/>
        <v>300.97263688643852</v>
      </c>
      <c r="J44">
        <f t="shared" si="0"/>
        <v>299.29609038216074</v>
      </c>
      <c r="K44">
        <f t="shared" si="9"/>
        <v>300.97263688643852</v>
      </c>
      <c r="L44">
        <f t="shared" si="1"/>
        <v>0.9726368864385222</v>
      </c>
      <c r="M44">
        <f t="shared" si="2"/>
        <v>0.32421229547950736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368.69176093524584</v>
      </c>
      <c r="F45">
        <f t="shared" si="5"/>
        <v>301.17520729898445</v>
      </c>
      <c r="G45">
        <f t="shared" si="6"/>
        <v>323.37238716085676</v>
      </c>
      <c r="H45">
        <f t="shared" si="7"/>
        <v>272.18676321646279</v>
      </c>
      <c r="I45" t="str">
        <f t="shared" si="8"/>
        <v/>
      </c>
      <c r="J45">
        <f t="shared" si="0"/>
        <v>300.98844408252165</v>
      </c>
      <c r="K45">
        <f t="shared" si="9"/>
        <v>300.98844408252165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347.08961730071002</v>
      </c>
      <c r="F46">
        <f t="shared" si="5"/>
        <v>283.52894888862511</v>
      </c>
      <c r="G46">
        <f t="shared" si="6"/>
        <v>300.78801128408003</v>
      </c>
      <c r="H46">
        <f t="shared" si="7"/>
        <v>253.17719897031702</v>
      </c>
      <c r="I46" t="str">
        <f t="shared" si="8"/>
        <v/>
      </c>
      <c r="J46">
        <f t="shared" si="0"/>
        <v>302.35174991830809</v>
      </c>
      <c r="K46">
        <f t="shared" si="9"/>
        <v>302.35174991830809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52.5</v>
      </c>
      <c r="D47" s="3"/>
      <c r="E47">
        <f t="shared" si="4"/>
        <v>379.25317216842274</v>
      </c>
      <c r="F47">
        <f t="shared" si="5"/>
        <v>309.80256368322574</v>
      </c>
      <c r="G47">
        <f t="shared" si="6"/>
        <v>332.28093159582983</v>
      </c>
      <c r="H47">
        <f t="shared" si="7"/>
        <v>279.68520145979733</v>
      </c>
      <c r="I47" t="str">
        <f t="shared" si="8"/>
        <v/>
      </c>
      <c r="J47">
        <f t="shared" si="0"/>
        <v>302.11736222342847</v>
      </c>
      <c r="K47">
        <f t="shared" si="9"/>
        <v>302.11736222342847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357.03222131708407</v>
      </c>
      <c r="F48">
        <f t="shared" si="5"/>
        <v>291.65081691769967</v>
      </c>
      <c r="G48">
        <f t="shared" si="6"/>
        <v>309.07438164352106</v>
      </c>
      <c r="H48">
        <f t="shared" si="7"/>
        <v>260.15194516541243</v>
      </c>
      <c r="I48" t="str">
        <f t="shared" si="8"/>
        <v/>
      </c>
      <c r="J48">
        <f t="shared" si="0"/>
        <v>303.49887175228724</v>
      </c>
      <c r="K48">
        <f t="shared" si="9"/>
        <v>303.49887175228724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336.11322571087737</v>
      </c>
      <c r="F49">
        <f t="shared" si="5"/>
        <v>274.56260528475144</v>
      </c>
      <c r="G49">
        <f t="shared" si="6"/>
        <v>287.48858061021457</v>
      </c>
      <c r="H49">
        <f t="shared" si="7"/>
        <v>241.98289441165198</v>
      </c>
      <c r="I49" t="str">
        <f t="shared" si="8"/>
        <v/>
      </c>
      <c r="J49">
        <f t="shared" si="0"/>
        <v>304.57971087309954</v>
      </c>
      <c r="K49">
        <f t="shared" si="9"/>
        <v>304.57971087309954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52.5</v>
      </c>
      <c r="D50" s="3"/>
      <c r="E50">
        <f t="shared" si="4"/>
        <v>368.9199020497914</v>
      </c>
      <c r="F50">
        <f t="shared" si="5"/>
        <v>301.36157014932962</v>
      </c>
      <c r="G50">
        <f t="shared" si="6"/>
        <v>319.91033514903859</v>
      </c>
      <c r="H50">
        <f t="shared" si="7"/>
        <v>269.27270880551799</v>
      </c>
      <c r="I50" t="str">
        <f t="shared" si="8"/>
        <v/>
      </c>
      <c r="J50">
        <f t="shared" si="0"/>
        <v>304.08886134381163</v>
      </c>
      <c r="K50">
        <f t="shared" si="9"/>
        <v>304.08886134381163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15+52.5</f>
        <v>67.5</v>
      </c>
      <c r="D51" s="3">
        <v>301</v>
      </c>
      <c r="E51">
        <f t="shared" si="4"/>
        <v>414.80439132206953</v>
      </c>
      <c r="F51">
        <f t="shared" si="5"/>
        <v>338.84347789072206</v>
      </c>
      <c r="G51">
        <f t="shared" si="6"/>
        <v>365.06774950248632</v>
      </c>
      <c r="H51">
        <f t="shared" si="7"/>
        <v>307.2822944600145</v>
      </c>
      <c r="I51">
        <f t="shared" si="8"/>
        <v>305.23772993498528</v>
      </c>
      <c r="J51">
        <f t="shared" si="0"/>
        <v>303.56118343070756</v>
      </c>
      <c r="K51">
        <f t="shared" si="9"/>
        <v>305.23772993498528</v>
      </c>
      <c r="L51">
        <f t="shared" si="1"/>
        <v>4.2377299349852819</v>
      </c>
      <c r="M51">
        <f t="shared" si="2"/>
        <v>1.4078836993306585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390.50044696799614</v>
      </c>
      <c r="F52">
        <f t="shared" si="5"/>
        <v>318.99018510095823</v>
      </c>
      <c r="G52">
        <f t="shared" si="6"/>
        <v>339.57136328459984</v>
      </c>
      <c r="H52">
        <f t="shared" si="7"/>
        <v>285.82165306359474</v>
      </c>
      <c r="I52" t="str">
        <f t="shared" si="8"/>
        <v/>
      </c>
      <c r="J52">
        <f t="shared" si="0"/>
        <v>305.16853203736349</v>
      </c>
      <c r="K52">
        <f t="shared" si="9"/>
        <v>305.16853203736349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367.62050323571771</v>
      </c>
      <c r="F53">
        <f t="shared" si="5"/>
        <v>300.30012330223985</v>
      </c>
      <c r="G53">
        <f t="shared" si="6"/>
        <v>315.8556484929282</v>
      </c>
      <c r="H53">
        <f t="shared" si="7"/>
        <v>265.85982607154887</v>
      </c>
      <c r="I53" t="str">
        <f t="shared" si="8"/>
        <v/>
      </c>
      <c r="J53">
        <f t="shared" si="0"/>
        <v>306.44029723069099</v>
      </c>
      <c r="K53">
        <f t="shared" si="9"/>
        <v>306.44029723069099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52.5</v>
      </c>
      <c r="D54" s="3"/>
      <c r="E54">
        <f t="shared" si="4"/>
        <v>398.58112602329044</v>
      </c>
      <c r="F54">
        <f t="shared" si="5"/>
        <v>325.59109254576077</v>
      </c>
      <c r="G54">
        <f t="shared" si="6"/>
        <v>346.29624276878098</v>
      </c>
      <c r="H54">
        <f t="shared" si="7"/>
        <v>291.48207198770513</v>
      </c>
      <c r="I54" t="str">
        <f t="shared" si="8"/>
        <v/>
      </c>
      <c r="J54">
        <f t="shared" si="0"/>
        <v>306.1090205580557</v>
      </c>
      <c r="K54">
        <f t="shared" si="9"/>
        <v>306.1090205580557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375.22772449207923</v>
      </c>
      <c r="F55">
        <f t="shared" si="5"/>
        <v>306.51427474691047</v>
      </c>
      <c r="G55">
        <f t="shared" si="6"/>
        <v>322.11086138828824</v>
      </c>
      <c r="H55">
        <f t="shared" si="7"/>
        <v>271.12492049153411</v>
      </c>
      <c r="I55" t="str">
        <f t="shared" si="8"/>
        <v/>
      </c>
      <c r="J55">
        <f t="shared" si="0"/>
        <v>307.38935425537636</v>
      </c>
      <c r="K55">
        <f t="shared" si="9"/>
        <v>307.38935425537636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52.5</v>
      </c>
      <c r="D56" s="3"/>
      <c r="E56">
        <f t="shared" si="4"/>
        <v>405.74263000671169</v>
      </c>
      <c r="F56">
        <f t="shared" si="5"/>
        <v>331.44114854188109</v>
      </c>
      <c r="G56">
        <f t="shared" si="6"/>
        <v>352.11459066011764</v>
      </c>
      <c r="H56">
        <f t="shared" si="7"/>
        <v>296.37945142605054</v>
      </c>
      <c r="I56" t="str">
        <f t="shared" si="8"/>
        <v/>
      </c>
      <c r="J56">
        <f t="shared" si="0"/>
        <v>307.06169711583061</v>
      </c>
      <c r="K56">
        <f t="shared" si="9"/>
        <v>307.06169711583061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381.96962637401401</v>
      </c>
      <c r="F57">
        <f t="shared" si="5"/>
        <v>312.02156813402183</v>
      </c>
      <c r="G57">
        <f t="shared" si="6"/>
        <v>327.5228549928118</v>
      </c>
      <c r="H57">
        <f t="shared" si="7"/>
        <v>275.68026621754598</v>
      </c>
      <c r="I57" t="str">
        <f t="shared" si="8"/>
        <v/>
      </c>
      <c r="J57">
        <f t="shared" si="0"/>
        <v>308.34130191647591</v>
      </c>
      <c r="K57">
        <f t="shared" si="9"/>
        <v>308.34130191647591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16</v>
      </c>
      <c r="D58" s="3">
        <v>312</v>
      </c>
      <c r="E58">
        <f t="shared" si="4"/>
        <v>375.58951483577266</v>
      </c>
      <c r="F58">
        <f t="shared" si="5"/>
        <v>306.80981235665865</v>
      </c>
      <c r="G58">
        <f t="shared" si="6"/>
        <v>320.64860982198581</v>
      </c>
      <c r="H58">
        <f t="shared" si="7"/>
        <v>269.89412424348563</v>
      </c>
      <c r="I58">
        <f t="shared" si="8"/>
        <v>309.31309172900171</v>
      </c>
      <c r="J58">
        <f t="shared" si="0"/>
        <v>308.91568811317302</v>
      </c>
      <c r="K58">
        <f t="shared" si="9"/>
        <v>309.31309172900171</v>
      </c>
      <c r="L58">
        <f t="shared" si="1"/>
        <v>-2.6869082709982877</v>
      </c>
      <c r="M58">
        <f t="shared" si="2"/>
        <v>0.86118854839688697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353.58322257004187</v>
      </c>
      <c r="F59">
        <f t="shared" si="5"/>
        <v>288.83341489607756</v>
      </c>
      <c r="G59">
        <f t="shared" si="6"/>
        <v>298.25446296187249</v>
      </c>
      <c r="H59">
        <f t="shared" si="7"/>
        <v>251.04467824605638</v>
      </c>
      <c r="I59" t="str">
        <f t="shared" si="8"/>
        <v/>
      </c>
      <c r="J59">
        <f t="shared" si="0"/>
        <v>309.78873665002118</v>
      </c>
      <c r="K59">
        <f t="shared" si="9"/>
        <v>309.78873665002118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332.86630841566893</v>
      </c>
      <c r="F60">
        <f t="shared" si="5"/>
        <v>271.91027861765559</v>
      </c>
      <c r="G60">
        <f t="shared" si="6"/>
        <v>277.42432666731486</v>
      </c>
      <c r="H60">
        <f t="shared" si="7"/>
        <v>233.51168037585447</v>
      </c>
      <c r="I60" t="str">
        <f t="shared" si="8"/>
        <v/>
      </c>
      <c r="J60">
        <f t="shared" si="0"/>
        <v>310.39859824180121</v>
      </c>
      <c r="K60">
        <f t="shared" si="9"/>
        <v>310.39859824180121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313.36322598374045</v>
      </c>
      <c r="F61">
        <f t="shared" si="5"/>
        <v>255.9786915393187</v>
      </c>
      <c r="G61">
        <f t="shared" si="6"/>
        <v>258.04897020653061</v>
      </c>
      <c r="H61">
        <f t="shared" si="7"/>
        <v>217.20318969881126</v>
      </c>
      <c r="I61" t="str">
        <f t="shared" si="8"/>
        <v/>
      </c>
      <c r="J61">
        <f t="shared" si="0"/>
        <v>310.77550184050745</v>
      </c>
      <c r="K61">
        <f t="shared" si="9"/>
        <v>310.77550184050745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295.00285524936112</v>
      </c>
      <c r="F62">
        <f t="shared" si="5"/>
        <v>240.98055746660182</v>
      </c>
      <c r="G62">
        <f t="shared" si="6"/>
        <v>240.02679153837965</v>
      </c>
      <c r="H62">
        <f t="shared" si="7"/>
        <v>202.03368644944234</v>
      </c>
      <c r="I62" t="str">
        <f t="shared" si="8"/>
        <v/>
      </c>
      <c r="J62">
        <f t="shared" si="0"/>
        <v>310.94687101715942</v>
      </c>
      <c r="K62">
        <f t="shared" si="9"/>
        <v>310.94687101715942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277.71824320506289</v>
      </c>
      <c r="F63">
        <f t="shared" si="5"/>
        <v>226.86118413881451</v>
      </c>
      <c r="G63">
        <f t="shared" si="6"/>
        <v>223.2632845234688</v>
      </c>
      <c r="H63">
        <f t="shared" si="7"/>
        <v>187.92362357547361</v>
      </c>
      <c r="I63" t="str">
        <f t="shared" si="8"/>
        <v/>
      </c>
      <c r="J63">
        <f t="shared" si="0"/>
        <v>310.93756056334087</v>
      </c>
      <c r="K63">
        <f t="shared" si="9"/>
        <v>310.93756056334087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261.44635970967772</v>
      </c>
      <c r="F64">
        <f t="shared" si="5"/>
        <v>213.56908378800611</v>
      </c>
      <c r="G64">
        <f t="shared" si="6"/>
        <v>207.67054334531258</v>
      </c>
      <c r="H64">
        <f t="shared" si="7"/>
        <v>174.79900960265715</v>
      </c>
      <c r="I64" t="str">
        <f t="shared" si="8"/>
        <v/>
      </c>
      <c r="J64">
        <f t="shared" si="0"/>
        <v>310.7700741853489</v>
      </c>
      <c r="K64">
        <f t="shared" si="9"/>
        <v>310.7700741853489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306</v>
      </c>
      <c r="E65">
        <f t="shared" si="4"/>
        <v>262.12786764235182</v>
      </c>
      <c r="F65">
        <f t="shared" si="5"/>
        <v>214.12579081172251</v>
      </c>
      <c r="G65">
        <f t="shared" si="6"/>
        <v>209.16680154279447</v>
      </c>
      <c r="H65">
        <f t="shared" si="7"/>
        <v>176.05842967647473</v>
      </c>
      <c r="I65">
        <f t="shared" si="8"/>
        <v>310.46476475107664</v>
      </c>
      <c r="J65">
        <f t="shared" si="0"/>
        <v>310.06736113524778</v>
      </c>
      <c r="K65">
        <f t="shared" si="9"/>
        <v>310.46476475107664</v>
      </c>
      <c r="L65">
        <f t="shared" si="1"/>
        <v>4.4647647510766433</v>
      </c>
      <c r="M65">
        <f t="shared" si="2"/>
        <v>1.4590734480642626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246.76944511329728</v>
      </c>
      <c r="F66">
        <f t="shared" si="5"/>
        <v>201.57987419769276</v>
      </c>
      <c r="G66">
        <f t="shared" si="6"/>
        <v>194.55856084401213</v>
      </c>
      <c r="H66">
        <f t="shared" si="7"/>
        <v>163.76248261989852</v>
      </c>
      <c r="I66" t="str">
        <f t="shared" si="8"/>
        <v/>
      </c>
      <c r="J66">
        <f t="shared" si="0"/>
        <v>309.8173915777943</v>
      </c>
      <c r="K66">
        <f t="shared" si="9"/>
        <v>309.8173915777943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232.31089311194569</v>
      </c>
      <c r="F67">
        <f t="shared" si="5"/>
        <v>189.76903962627685</v>
      </c>
      <c r="G67">
        <f t="shared" si="6"/>
        <v>180.97056186016513</v>
      </c>
      <c r="H67">
        <f t="shared" si="7"/>
        <v>152.32528634450301</v>
      </c>
      <c r="I67" t="str">
        <f t="shared" si="8"/>
        <v/>
      </c>
      <c r="J67">
        <f t="shared" ref="J67:J130" si="10">$O$2+F67-H67</f>
        <v>309.44375328177381</v>
      </c>
      <c r="K67">
        <f t="shared" si="9"/>
        <v>309.44375328177381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218.69948701992581</v>
      </c>
      <c r="F68">
        <f t="shared" ref="F68:F131" si="15">E68*$O$3</f>
        <v>178.65021765695505</v>
      </c>
      <c r="G68">
        <f t="shared" ref="G68:G131" si="16">(G67*EXP(-1/$O$6)+C68)</f>
        <v>168.33155075731432</v>
      </c>
      <c r="H68">
        <f t="shared" ref="H68:H131" si="17">G68*$O$4</f>
        <v>141.68686556731205</v>
      </c>
      <c r="I68" t="str">
        <f t="shared" ref="I68:I131" si="18">IF(ISBLANK(D68),"",($O$2+((E67*EXP(-1/$O$5))*$O$3)-((G67*EXP(-1/$O$6))*$O$4)))</f>
        <v/>
      </c>
      <c r="J68">
        <f t="shared" si="10"/>
        <v>308.96335208964302</v>
      </c>
      <c r="K68">
        <f t="shared" ref="K68:K131" si="19">IF(I68="",J68,I68)</f>
        <v>308.96335208964302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205.88559142480975</v>
      </c>
      <c r="F69">
        <f t="shared" si="15"/>
        <v>168.18286234536069</v>
      </c>
      <c r="G69">
        <f t="shared" si="16"/>
        <v>156.57525007993823</v>
      </c>
      <c r="H69">
        <f t="shared" si="17"/>
        <v>131.79143368808124</v>
      </c>
      <c r="I69" t="str">
        <f t="shared" si="18"/>
        <v/>
      </c>
      <c r="J69">
        <f t="shared" si="10"/>
        <v>308.39142865727945</v>
      </c>
      <c r="K69">
        <f t="shared" si="19"/>
        <v>308.39142865727945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193.82247911940289</v>
      </c>
      <c r="F70">
        <f t="shared" si="15"/>
        <v>158.32880338826365</v>
      </c>
      <c r="G70">
        <f t="shared" si="16"/>
        <v>145.64001119992022</v>
      </c>
      <c r="H70">
        <f t="shared" si="17"/>
        <v>122.5871002510697</v>
      </c>
      <c r="I70" t="str">
        <f t="shared" si="18"/>
        <v/>
      </c>
      <c r="J70">
        <f t="shared" si="10"/>
        <v>307.74170313719389</v>
      </c>
      <c r="K70">
        <f t="shared" si="19"/>
        <v>307.74170313719389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182.4661607061077</v>
      </c>
      <c r="F71">
        <f t="shared" si="15"/>
        <v>149.0521069315773</v>
      </c>
      <c r="G71">
        <f t="shared" si="16"/>
        <v>135.46849103855033</v>
      </c>
      <c r="H71">
        <f t="shared" si="17"/>
        <v>114.02559883772518</v>
      </c>
      <c r="I71" t="str">
        <f t="shared" si="18"/>
        <v/>
      </c>
      <c r="J71">
        <f t="shared" si="10"/>
        <v>307.02650809385216</v>
      </c>
      <c r="K71">
        <f t="shared" si="19"/>
        <v>307.02650809385216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16</v>
      </c>
      <c r="D72" s="3">
        <v>309</v>
      </c>
      <c r="E72">
        <f t="shared" si="14"/>
        <v>187.77522418499592</v>
      </c>
      <c r="F72">
        <f t="shared" si="15"/>
        <v>153.38894996208498</v>
      </c>
      <c r="G72">
        <f t="shared" si="16"/>
        <v>142.00735136631081</v>
      </c>
      <c r="H72">
        <f t="shared" si="17"/>
        <v>119.52944300748831</v>
      </c>
      <c r="I72">
        <f t="shared" si="18"/>
        <v>306.25691057042548</v>
      </c>
      <c r="J72">
        <f t="shared" si="10"/>
        <v>305.85950695459667</v>
      </c>
      <c r="K72">
        <f t="shared" si="19"/>
        <v>306.25691057042548</v>
      </c>
      <c r="L72">
        <f t="shared" si="11"/>
        <v>-2.7430894295745247</v>
      </c>
      <c r="M72">
        <f t="shared" si="12"/>
        <v>0.88773120698204688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176.77322253038378</v>
      </c>
      <c r="F73">
        <f t="shared" si="15"/>
        <v>144.40168612785587</v>
      </c>
      <c r="G73">
        <f t="shared" si="16"/>
        <v>132.08953671095213</v>
      </c>
      <c r="H73">
        <f t="shared" si="17"/>
        <v>111.18148883328094</v>
      </c>
      <c r="I73" t="str">
        <f t="shared" si="18"/>
        <v/>
      </c>
      <c r="J73">
        <f t="shared" si="10"/>
        <v>305.22019729457497</v>
      </c>
      <c r="K73">
        <f t="shared" si="19"/>
        <v>305.22019729457497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166.41584287493822</v>
      </c>
      <c r="F74">
        <f t="shared" si="15"/>
        <v>135.94099810789501</v>
      </c>
      <c r="G74">
        <f t="shared" si="16"/>
        <v>122.86438371424462</v>
      </c>
      <c r="H74">
        <f t="shared" si="17"/>
        <v>103.41655702696247</v>
      </c>
      <c r="I74" t="str">
        <f t="shared" si="18"/>
        <v/>
      </c>
      <c r="J74">
        <f t="shared" si="10"/>
        <v>304.52444108093255</v>
      </c>
      <c r="K74">
        <f t="shared" si="19"/>
        <v>304.52444108093255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156.66531595313336</v>
      </c>
      <c r="F75">
        <f t="shared" si="15"/>
        <v>127.97603312061213</v>
      </c>
      <c r="G75">
        <f t="shared" si="16"/>
        <v>114.28351678236669</v>
      </c>
      <c r="H75">
        <f t="shared" si="17"/>
        <v>96.193929219173711</v>
      </c>
      <c r="I75" t="str">
        <f t="shared" si="18"/>
        <v/>
      </c>
      <c r="J75">
        <f t="shared" si="10"/>
        <v>303.7821039014384</v>
      </c>
      <c r="K75">
        <f t="shared" si="19"/>
        <v>303.7821039014384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147.48608545125103</v>
      </c>
      <c r="F76">
        <f t="shared" si="15"/>
        <v>120.47774609017557</v>
      </c>
      <c r="G76">
        <f t="shared" si="16"/>
        <v>106.30193888020339</v>
      </c>
      <c r="H76">
        <f t="shared" si="17"/>
        <v>89.475730817560631</v>
      </c>
      <c r="I76" t="str">
        <f t="shared" si="18"/>
        <v/>
      </c>
      <c r="J76">
        <f t="shared" si="10"/>
        <v>303.00201527261493</v>
      </c>
      <c r="K76">
        <f t="shared" si="19"/>
        <v>303.00201527261493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138.84467834757314</v>
      </c>
      <c r="F77">
        <f t="shared" si="15"/>
        <v>113.41879373061307</v>
      </c>
      <c r="G77">
        <f t="shared" si="16"/>
        <v>98.877795572301125</v>
      </c>
      <c r="H77">
        <f t="shared" si="17"/>
        <v>83.226732396963001</v>
      </c>
      <c r="I77" t="str">
        <f t="shared" si="18"/>
        <v/>
      </c>
      <c r="J77">
        <f t="shared" si="10"/>
        <v>302.19206133365003</v>
      </c>
      <c r="K77">
        <f t="shared" si="19"/>
        <v>302.19206133365003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130.70958284951567</v>
      </c>
      <c r="F78">
        <f t="shared" si="15"/>
        <v>106.77343483566666</v>
      </c>
      <c r="G78">
        <f t="shared" si="16"/>
        <v>91.972155543237307</v>
      </c>
      <c r="H78">
        <f t="shared" si="17"/>
        <v>77.414164960541996</v>
      </c>
      <c r="I78" t="str">
        <f t="shared" si="18"/>
        <v/>
      </c>
      <c r="J78">
        <f t="shared" si="10"/>
        <v>301.35926987512465</v>
      </c>
      <c r="K78">
        <f t="shared" si="19"/>
        <v>301.35926987512465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123.05113348258932</v>
      </c>
      <c r="F79">
        <f t="shared" si="15"/>
        <v>100.51743641079835</v>
      </c>
      <c r="G79">
        <f t="shared" si="16"/>
        <v>85.548806446480313</v>
      </c>
      <c r="H79">
        <f t="shared" si="17"/>
        <v>72.007548103098358</v>
      </c>
      <c r="I79" t="str">
        <f t="shared" si="18"/>
        <v/>
      </c>
      <c r="J79">
        <f t="shared" si="10"/>
        <v>300.50988830770001</v>
      </c>
      <c r="K79">
        <f t="shared" si="19"/>
        <v>300.50988830770001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115.84140291215166</v>
      </c>
      <c r="F80">
        <f t="shared" si="15"/>
        <v>94.627985305047304</v>
      </c>
      <c r="G80">
        <f t="shared" si="16"/>
        <v>79.574065011195515</v>
      </c>
      <c r="H80">
        <f t="shared" si="17"/>
        <v>66.978530175490022</v>
      </c>
      <c r="I80" t="str">
        <f t="shared" si="18"/>
        <v/>
      </c>
      <c r="J80">
        <f t="shared" si="10"/>
        <v>299.64945512955728</v>
      </c>
      <c r="K80">
        <f t="shared" si="19"/>
        <v>299.64945512955728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109.05410010346769</v>
      </c>
      <c r="F81">
        <f t="shared" si="15"/>
        <v>89.083605020494659</v>
      </c>
      <c r="G81">
        <f t="shared" si="16"/>
        <v>74.016600411220409</v>
      </c>
      <c r="H81">
        <f t="shared" si="17"/>
        <v>62.300739611990728</v>
      </c>
      <c r="I81" t="str">
        <f t="shared" si="18"/>
        <v/>
      </c>
      <c r="J81">
        <f t="shared" si="10"/>
        <v>298.78286540850394</v>
      </c>
      <c r="K81">
        <f t="shared" si="19"/>
        <v>298.78286540850394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15</v>
      </c>
      <c r="D82" s="3">
        <v>299</v>
      </c>
      <c r="E82">
        <f t="shared" si="14"/>
        <v>117.66447444870859</v>
      </c>
      <c r="F82">
        <f t="shared" si="15"/>
        <v>96.11720748498054</v>
      </c>
      <c r="G82">
        <f t="shared" si="16"/>
        <v>83.847269969976935</v>
      </c>
      <c r="H82">
        <f t="shared" si="17"/>
        <v>70.575342619815032</v>
      </c>
      <c r="I82">
        <f t="shared" si="18"/>
        <v>297.91443075500501</v>
      </c>
      <c r="J82">
        <f t="shared" si="10"/>
        <v>297.54186486516551</v>
      </c>
      <c r="K82">
        <f t="shared" si="19"/>
        <v>297.91443075500501</v>
      </c>
      <c r="L82">
        <f t="shared" si="11"/>
        <v>-1.0855692449949856</v>
      </c>
      <c r="M82">
        <f t="shared" si="12"/>
        <v>0.36306663712206877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110.77035543917208</v>
      </c>
      <c r="F83">
        <f t="shared" si="15"/>
        <v>90.485571680117246</v>
      </c>
      <c r="G83">
        <f t="shared" si="16"/>
        <v>77.99136409666076</v>
      </c>
      <c r="H83">
        <f t="shared" si="17"/>
        <v>65.646350137332774</v>
      </c>
      <c r="I83" t="str">
        <f t="shared" si="18"/>
        <v/>
      </c>
      <c r="J83">
        <f t="shared" si="10"/>
        <v>296.83922154278446</v>
      </c>
      <c r="K83">
        <f t="shared" si="19"/>
        <v>296.83922154278446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104.28017208770346</v>
      </c>
      <c r="F84">
        <f t="shared" si="15"/>
        <v>85.183900952980267</v>
      </c>
      <c r="G84">
        <f t="shared" si="16"/>
        <v>72.544435565235602</v>
      </c>
      <c r="H84">
        <f t="shared" si="17"/>
        <v>61.061599226914055</v>
      </c>
      <c r="I84" t="str">
        <f t="shared" si="18"/>
        <v/>
      </c>
      <c r="J84">
        <f t="shared" si="10"/>
        <v>296.12230172606621</v>
      </c>
      <c r="K84">
        <f t="shared" si="19"/>
        <v>296.12230172606621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98.17025726357393</v>
      </c>
      <c r="F85">
        <f t="shared" si="15"/>
        <v>80.192862208126016</v>
      </c>
      <c r="G85">
        <f t="shared" si="16"/>
        <v>67.477921336984863</v>
      </c>
      <c r="H85">
        <f t="shared" si="17"/>
        <v>56.797048005687671</v>
      </c>
      <c r="I85" t="str">
        <f t="shared" si="18"/>
        <v/>
      </c>
      <c r="J85">
        <f t="shared" si="10"/>
        <v>295.39581420243837</v>
      </c>
      <c r="K85">
        <f t="shared" si="19"/>
        <v>295.39581420243837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92.418330524913998</v>
      </c>
      <c r="F86">
        <f t="shared" si="15"/>
        <v>75.494255102043354</v>
      </c>
      <c r="G86">
        <f t="shared" si="16"/>
        <v>62.76525322008726</v>
      </c>
      <c r="H86">
        <f t="shared" si="17"/>
        <v>52.830333679477405</v>
      </c>
      <c r="I86" t="str">
        <f t="shared" si="18"/>
        <v/>
      </c>
      <c r="J86">
        <f t="shared" si="10"/>
        <v>294.66392142256592</v>
      </c>
      <c r="K86">
        <f t="shared" si="19"/>
        <v>294.66392142256592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87.00341687075769</v>
      </c>
      <c r="F87">
        <f t="shared" si="15"/>
        <v>71.07094567370207</v>
      </c>
      <c r="G87">
        <f t="shared" si="16"/>
        <v>58.381718549211357</v>
      </c>
      <c r="H87">
        <f t="shared" si="17"/>
        <v>49.14065527499649</v>
      </c>
      <c r="I87" t="str">
        <f t="shared" si="18"/>
        <v/>
      </c>
      <c r="J87">
        <f t="shared" si="10"/>
        <v>293.93029039870555</v>
      </c>
      <c r="K87">
        <f t="shared" si="19"/>
        <v>293.93029039870555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81.905770253513111</v>
      </c>
      <c r="F88">
        <f t="shared" si="15"/>
        <v>66.906803863776318</v>
      </c>
      <c r="G88">
        <f t="shared" si="16"/>
        <v>54.304330595268027</v>
      </c>
      <c r="H88">
        <f t="shared" si="17"/>
        <v>45.708664562043097</v>
      </c>
      <c r="I88" t="str">
        <f t="shared" si="18"/>
        <v/>
      </c>
      <c r="J88">
        <f t="shared" si="10"/>
        <v>293.19813930173319</v>
      </c>
      <c r="K88">
        <f t="shared" si="19"/>
        <v>293.19813930173319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77.106801572939773</v>
      </c>
      <c r="F89">
        <f t="shared" si="15"/>
        <v>62.986644694700516</v>
      </c>
      <c r="G89">
        <f t="shared" si="16"/>
        <v>50.511708025765181</v>
      </c>
      <c r="H89">
        <f t="shared" si="17"/>
        <v>42.516364593706029</v>
      </c>
      <c r="I89" t="str">
        <f t="shared" si="18"/>
        <v/>
      </c>
      <c r="J89">
        <f t="shared" si="10"/>
        <v>292.4702801009945</v>
      </c>
      <c r="K89">
        <f t="shared" si="19"/>
        <v>292.4702801009945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72.589010889055075</v>
      </c>
      <c r="F90">
        <f t="shared" si="15"/>
        <v>59.296172897064203</v>
      </c>
      <c r="G90">
        <f t="shared" si="16"/>
        <v>46.983962783669362</v>
      </c>
      <c r="H90">
        <f t="shared" si="17"/>
        <v>39.547015332537676</v>
      </c>
      <c r="I90" t="str">
        <f t="shared" si="18"/>
        <v/>
      </c>
      <c r="J90">
        <f t="shared" si="10"/>
        <v>291.74915756452651</v>
      </c>
      <c r="K90">
        <f t="shared" si="19"/>
        <v>291.74915756452651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68.335923606777413</v>
      </c>
      <c r="F91">
        <f t="shared" si="15"/>
        <v>55.821930780420814</v>
      </c>
      <c r="G91">
        <f t="shared" si="16"/>
        <v>43.702595796824419</v>
      </c>
      <c r="H91">
        <f t="shared" si="17"/>
        <v>36.785045867809075</v>
      </c>
      <c r="I91" t="str">
        <f t="shared" si="18"/>
        <v/>
      </c>
      <c r="J91">
        <f t="shared" si="10"/>
        <v>291.03688491261175</v>
      </c>
      <c r="K91">
        <f t="shared" si="19"/>
        <v>291.03688491261175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64.332030399596306</v>
      </c>
      <c r="F92">
        <f t="shared" si="15"/>
        <v>52.551249158415281</v>
      </c>
      <c r="G92">
        <f t="shared" si="16"/>
        <v>40.650399971039953</v>
      </c>
      <c r="H92">
        <f t="shared" si="17"/>
        <v>34.215972763525066</v>
      </c>
      <c r="I92" t="str">
        <f t="shared" si="18"/>
        <v/>
      </c>
      <c r="J92">
        <f t="shared" si="10"/>
        <v>290.33527639489017</v>
      </c>
      <c r="K92">
        <f t="shared" si="19"/>
        <v>290.33527639489017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60.562730653195189</v>
      </c>
      <c r="F93">
        <f t="shared" si="15"/>
        <v>49.472201149274255</v>
      </c>
      <c r="G93">
        <f t="shared" si="16"/>
        <v>37.811369958156995</v>
      </c>
      <c r="H93">
        <f t="shared" si="17"/>
        <v>31.826324109026267</v>
      </c>
      <c r="I93" t="str">
        <f t="shared" si="18"/>
        <v/>
      </c>
      <c r="J93">
        <f t="shared" si="10"/>
        <v>289.64587704024802</v>
      </c>
      <c r="K93">
        <f t="shared" si="19"/>
        <v>289.64587704024802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57.014279222787977</v>
      </c>
      <c r="F94">
        <f t="shared" si="15"/>
        <v>46.573558683187336</v>
      </c>
      <c r="G94">
        <f t="shared" si="16"/>
        <v>35.170618225925459</v>
      </c>
      <c r="H94">
        <f t="shared" si="17"/>
        <v>29.603568873908362</v>
      </c>
      <c r="I94" t="str">
        <f t="shared" si="18"/>
        <v/>
      </c>
      <c r="J94">
        <f t="shared" si="10"/>
        <v>288.96998980927896</v>
      </c>
      <c r="K94">
        <f t="shared" si="19"/>
        <v>288.96998980927896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53.673736310014533</v>
      </c>
      <c r="F95">
        <f t="shared" si="15"/>
        <v>43.844751557979038</v>
      </c>
      <c r="G95">
        <f t="shared" si="16"/>
        <v>32.714296989573889</v>
      </c>
      <c r="H95">
        <f t="shared" si="17"/>
        <v>27.536051196804348</v>
      </c>
      <c r="I95" t="str">
        <f t="shared" si="18"/>
        <v/>
      </c>
      <c r="J95">
        <f t="shared" si="10"/>
        <v>288.30870036117471</v>
      </c>
      <c r="K95">
        <f t="shared" si="19"/>
        <v>288.30870036117471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50.528920276615906</v>
      </c>
      <c r="F96">
        <f t="shared" si="15"/>
        <v>41.275828893763737</v>
      </c>
      <c r="G96">
        <f t="shared" si="16"/>
        <v>30.429525595690091</v>
      </c>
      <c r="H96">
        <f t="shared" si="17"/>
        <v>25.612929263448148</v>
      </c>
      <c r="I96" t="str">
        <f t="shared" si="18"/>
        <v/>
      </c>
      <c r="J96">
        <f t="shared" si="10"/>
        <v>287.66289963031556</v>
      </c>
      <c r="K96">
        <f t="shared" si="19"/>
        <v>287.66289963031556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47.568363222819485</v>
      </c>
      <c r="F97">
        <f t="shared" si="15"/>
        <v>38.857422846024015</v>
      </c>
      <c r="G97">
        <f t="shared" si="16"/>
        <v>28.304322977622366</v>
      </c>
      <c r="H97">
        <f t="shared" si="17"/>
        <v>23.824118453503313</v>
      </c>
      <c r="I97" t="str">
        <f t="shared" si="18"/>
        <v/>
      </c>
      <c r="J97">
        <f t="shared" si="10"/>
        <v>287.03330439252068</v>
      </c>
      <c r="K97">
        <f t="shared" si="19"/>
        <v>287.03330439252068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44.781269168445995</v>
      </c>
      <c r="F98">
        <f t="shared" si="15"/>
        <v>36.580714444788192</v>
      </c>
      <c r="G98">
        <f t="shared" si="16"/>
        <v>26.327544828205628</v>
      </c>
      <c r="H98">
        <f t="shared" si="17"/>
        <v>22.160238458025763</v>
      </c>
      <c r="I98" t="str">
        <f t="shared" si="18"/>
        <v/>
      </c>
      <c r="J98">
        <f t="shared" si="10"/>
        <v>286.42047598676243</v>
      </c>
      <c r="K98">
        <f t="shared" si="19"/>
        <v>286.42047598676243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42.157474684241393</v>
      </c>
      <c r="F99">
        <f t="shared" si="15"/>
        <v>34.437401435336263</v>
      </c>
      <c r="G99">
        <f t="shared" si="16"/>
        <v>24.488825160353734</v>
      </c>
      <c r="H99">
        <f t="shared" si="17"/>
        <v>20.61256409025081</v>
      </c>
      <c r="I99" t="str">
        <f t="shared" si="18"/>
        <v/>
      </c>
      <c r="J99">
        <f t="shared" si="10"/>
        <v>285.82483734508543</v>
      </c>
      <c r="K99">
        <f t="shared" si="19"/>
        <v>285.82483734508543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39.687411829871735</v>
      </c>
      <c r="F100">
        <f t="shared" si="15"/>
        <v>32.419668003161846</v>
      </c>
      <c r="G100">
        <f t="shared" si="16"/>
        <v>22.778521949068779</v>
      </c>
      <c r="H100">
        <f t="shared" si="17"/>
        <v>19.172979531762188</v>
      </c>
      <c r="I100" t="str">
        <f t="shared" si="18"/>
        <v/>
      </c>
      <c r="J100">
        <f t="shared" si="10"/>
        <v>285.24668847139969</v>
      </c>
      <c r="K100">
        <f t="shared" si="19"/>
        <v>285.24668847139969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37.362073263430489</v>
      </c>
      <c r="F101">
        <f t="shared" si="15"/>
        <v>30.520156272789151</v>
      </c>
      <c r="G101">
        <f t="shared" si="16"/>
        <v>21.187666569820589</v>
      </c>
      <c r="H101">
        <f t="shared" si="17"/>
        <v>17.833935774115467</v>
      </c>
      <c r="I101" t="str">
        <f t="shared" si="18"/>
        <v/>
      </c>
      <c r="J101">
        <f t="shared" si="10"/>
        <v>284.68622049867372</v>
      </c>
      <c r="K101">
        <f t="shared" si="19"/>
        <v>284.68622049867372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35.172979395226506</v>
      </c>
      <c r="F102">
        <f t="shared" si="15"/>
        <v>28.73193947651237</v>
      </c>
      <c r="G102">
        <f t="shared" si="16"/>
        <v>19.707916768157354</v>
      </c>
      <c r="H102">
        <f t="shared" si="17"/>
        <v>16.588411032744869</v>
      </c>
      <c r="I102" t="str">
        <f t="shared" si="18"/>
        <v/>
      </c>
      <c r="J102">
        <f t="shared" si="10"/>
        <v>284.14352844376748</v>
      </c>
      <c r="K102">
        <f t="shared" si="19"/>
        <v>284.14352844376748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33.112147466075534</v>
      </c>
      <c r="F103">
        <f t="shared" si="15"/>
        <v>27.048496695214578</v>
      </c>
      <c r="G103">
        <f t="shared" si="16"/>
        <v>18.331512913925692</v>
      </c>
      <c r="H103">
        <f t="shared" si="17"/>
        <v>15.429873925568735</v>
      </c>
      <c r="I103" t="str">
        <f t="shared" si="18"/>
        <v/>
      </c>
      <c r="J103">
        <f t="shared" si="10"/>
        <v>283.61862276964581</v>
      </c>
      <c r="K103">
        <f t="shared" si="19"/>
        <v>283.61862276964581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31.172062437335978</v>
      </c>
      <c r="F104">
        <f t="shared" si="15"/>
        <v>25.463689079155824</v>
      </c>
      <c r="G104">
        <f t="shared" si="16"/>
        <v>17.051237310702518</v>
      </c>
      <c r="H104">
        <f t="shared" si="17"/>
        <v>14.352249223206698</v>
      </c>
      <c r="I104" t="str">
        <f t="shared" si="18"/>
        <v/>
      </c>
      <c r="J104">
        <f t="shared" si="10"/>
        <v>283.11143985594913</v>
      </c>
      <c r="K104">
        <f t="shared" si="19"/>
        <v>283.11143985594913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29.345649586536425</v>
      </c>
      <c r="F105">
        <f t="shared" si="15"/>
        <v>23.971737462017042</v>
      </c>
      <c r="G105">
        <f t="shared" si="16"/>
        <v>15.860376347062271</v>
      </c>
      <c r="H105">
        <f t="shared" si="17"/>
        <v>13.349885991206806</v>
      </c>
      <c r="I105" t="str">
        <f t="shared" si="18"/>
        <v/>
      </c>
      <c r="J105">
        <f t="shared" si="10"/>
        <v>282.62185147081021</v>
      </c>
      <c r="K105">
        <f t="shared" si="19"/>
        <v>282.62185147081021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27.626248708662036</v>
      </c>
      <c r="F106">
        <f t="shared" si="15"/>
        <v>22.567201286567155</v>
      </c>
      <c r="G106">
        <f t="shared" si="16"/>
        <v>14.752685291205317</v>
      </c>
      <c r="H106">
        <f t="shared" si="17"/>
        <v>12.417527957224287</v>
      </c>
      <c r="I106" t="str">
        <f t="shared" si="18"/>
        <v/>
      </c>
      <c r="J106">
        <f t="shared" si="10"/>
        <v>282.14967332934287</v>
      </c>
      <c r="K106">
        <f t="shared" si="19"/>
        <v>282.14967332934287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26.007589829022084</v>
      </c>
      <c r="F107">
        <f t="shared" si="15"/>
        <v>21.244958765103473</v>
      </c>
      <c r="G107">
        <f t="shared" si="16"/>
        <v>13.722355544334752</v>
      </c>
      <c r="H107">
        <f t="shared" si="17"/>
        <v>11.550285947760953</v>
      </c>
      <c r="I107" t="str">
        <f t="shared" si="18"/>
        <v/>
      </c>
      <c r="J107">
        <f t="shared" si="10"/>
        <v>281.69467281734256</v>
      </c>
      <c r="K107">
        <f t="shared" si="19"/>
        <v>281.69467281734256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24.483770339133073</v>
      </c>
      <c r="F108">
        <f t="shared" si="15"/>
        <v>20.00018820231848</v>
      </c>
      <c r="G108">
        <f t="shared" si="16"/>
        <v>12.76398418106227</v>
      </c>
      <c r="H108">
        <f t="shared" si="17"/>
        <v>10.743612249926862</v>
      </c>
      <c r="I108" t="str">
        <f t="shared" si="18"/>
        <v/>
      </c>
      <c r="J108">
        <f t="shared" si="10"/>
        <v>281.25657595239164</v>
      </c>
      <c r="K108">
        <f t="shared" si="19"/>
        <v>281.25657595239164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23.049233472241077</v>
      </c>
      <c r="F109">
        <f t="shared" si="15"/>
        <v>18.828350412484838</v>
      </c>
      <c r="G109">
        <f t="shared" si="16"/>
        <v>11.872545617116646</v>
      </c>
      <c r="H109">
        <f t="shared" si="17"/>
        <v>9.9932767637803757</v>
      </c>
      <c r="I109" t="str">
        <f t="shared" si="18"/>
        <v/>
      </c>
      <c r="J109">
        <f t="shared" si="10"/>
        <v>280.83507364870445</v>
      </c>
      <c r="K109">
        <f t="shared" si="19"/>
        <v>280.83507364870445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21.698748039992019</v>
      </c>
      <c r="F110">
        <f t="shared" si="15"/>
        <v>17.725172166841034</v>
      </c>
      <c r="G110">
        <f t="shared" si="16"/>
        <v>11.043365255783689</v>
      </c>
      <c r="H110">
        <f t="shared" si="17"/>
        <v>9.295344820192355</v>
      </c>
      <c r="I110" t="str">
        <f t="shared" si="18"/>
        <v/>
      </c>
      <c r="J110">
        <f t="shared" si="10"/>
        <v>280.42982734664872</v>
      </c>
      <c r="K110">
        <f t="shared" si="19"/>
        <v>280.42982734664872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20.427389356357548</v>
      </c>
      <c r="F111">
        <f t="shared" si="15"/>
        <v>16.686630610816881</v>
      </c>
      <c r="G111">
        <f t="shared" si="16"/>
        <v>10.272094974882769</v>
      </c>
      <c r="H111">
        <f t="shared" si="17"/>
        <v>8.6461565479140337</v>
      </c>
      <c r="I111" t="str">
        <f t="shared" si="18"/>
        <v/>
      </c>
      <c r="J111">
        <f t="shared" si="10"/>
        <v>280.04047406290289</v>
      </c>
      <c r="K111">
        <f t="shared" si="19"/>
        <v>280.04047406290289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19.230521279253633</v>
      </c>
      <c r="F112">
        <f t="shared" si="15"/>
        <v>15.70893859427459</v>
      </c>
      <c r="G112">
        <f t="shared" si="16"/>
        <v>9.5546903257365745</v>
      </c>
      <c r="H112">
        <f t="shared" si="17"/>
        <v>8.0423076816519554</v>
      </c>
      <c r="I112" t="str">
        <f t="shared" si="18"/>
        <v/>
      </c>
      <c r="J112">
        <f t="shared" si="10"/>
        <v>279.66663091262262</v>
      </c>
      <c r="K112">
        <f t="shared" si="19"/>
        <v>279.66663091262262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18.103779304364764</v>
      </c>
      <c r="F113">
        <f t="shared" si="15"/>
        <v>14.788530861270699</v>
      </c>
      <c r="G113">
        <f t="shared" si="16"/>
        <v>8.8873893245682307</v>
      </c>
      <c r="H113">
        <f t="shared" si="17"/>
        <v>7.4806317105098463</v>
      </c>
      <c r="I113" t="str">
        <f t="shared" si="18"/>
        <v/>
      </c>
      <c r="J113">
        <f t="shared" si="10"/>
        <v>279.30789915076087</v>
      </c>
      <c r="K113">
        <f t="shared" si="19"/>
        <v>279.30789915076087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17.043054649523587</v>
      </c>
      <c r="F114">
        <f t="shared" si="15"/>
        <v>13.922051048978274</v>
      </c>
      <c r="G114">
        <f t="shared" si="16"/>
        <v>8.2666927251104099</v>
      </c>
      <c r="H114">
        <f t="shared" si="17"/>
        <v>6.9581832731859441</v>
      </c>
      <c r="I114" t="str">
        <f t="shared" si="18"/>
        <v/>
      </c>
      <c r="J114">
        <f t="shared" si="10"/>
        <v>278.96386777579232</v>
      </c>
      <c r="K114">
        <f t="shared" si="19"/>
        <v>278.96386777579232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16.044479271608065</v>
      </c>
      <c r="F115">
        <f t="shared" si="15"/>
        <v>13.106339448359703</v>
      </c>
      <c r="G115">
        <f t="shared" si="16"/>
        <v>7.6893456689783761</v>
      </c>
      <c r="H115">
        <f t="shared" si="17"/>
        <v>6.4722227128522576</v>
      </c>
      <c r="I115" t="str">
        <f t="shared" si="18"/>
        <v/>
      </c>
      <c r="J115">
        <f t="shared" si="10"/>
        <v>278.6341167355074</v>
      </c>
      <c r="K115">
        <f t="shared" si="19"/>
        <v>278.6341167355074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15.104411761318669</v>
      </c>
      <c r="F116">
        <f t="shared" si="15"/>
        <v>12.338421481958022</v>
      </c>
      <c r="G116">
        <f t="shared" si="16"/>
        <v>7.1523206175837171</v>
      </c>
      <c r="H116">
        <f t="shared" si="17"/>
        <v>6.0202017107233523</v>
      </c>
      <c r="I116" t="str">
        <f t="shared" si="18"/>
        <v/>
      </c>
      <c r="J116">
        <f t="shared" si="10"/>
        <v>278.31821977123462</v>
      </c>
      <c r="K116">
        <f t="shared" si="19"/>
        <v>278.31821977123462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14.219424064399442</v>
      </c>
      <c r="F117">
        <f t="shared" si="15"/>
        <v>11.615496856789868</v>
      </c>
      <c r="G117">
        <f t="shared" si="16"/>
        <v>6.6528014760857781</v>
      </c>
      <c r="H117">
        <f t="shared" si="17"/>
        <v>5.5997499229788472</v>
      </c>
      <c r="I117" t="str">
        <f t="shared" si="18"/>
        <v/>
      </c>
      <c r="J117">
        <f t="shared" si="10"/>
        <v>278.01574693381104</v>
      </c>
      <c r="K117">
        <f t="shared" si="19"/>
        <v>278.01574693381104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13.386288980880501</v>
      </c>
      <c r="F118">
        <f t="shared" si="15"/>
        <v>10.934929352784962</v>
      </c>
      <c r="G118">
        <f t="shared" si="16"/>
        <v>6.1881688261286971</v>
      </c>
      <c r="H118">
        <f t="shared" si="17"/>
        <v>5.2086625509652418</v>
      </c>
      <c r="I118" t="str">
        <f t="shared" si="18"/>
        <v/>
      </c>
      <c r="J118">
        <f t="shared" si="10"/>
        <v>277.72626680181969</v>
      </c>
      <c r="K118">
        <f t="shared" si="19"/>
        <v>277.72626680181969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12.601968396756646</v>
      </c>
      <c r="F119">
        <f t="shared" si="15"/>
        <v>10.294237209534574</v>
      </c>
      <c r="G119">
        <f t="shared" si="16"/>
        <v>5.7559861899262961</v>
      </c>
      <c r="H119">
        <f t="shared" si="17"/>
        <v>4.8448887794967028</v>
      </c>
      <c r="I119" t="str">
        <f t="shared" si="18"/>
        <v/>
      </c>
      <c r="J119">
        <f t="shared" si="10"/>
        <v>277.44934843003784</v>
      </c>
      <c r="K119">
        <f t="shared" si="19"/>
        <v>277.44934843003784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11.863602205187668</v>
      </c>
      <c r="F120">
        <f t="shared" si="15"/>
        <v>9.6910840762932668</v>
      </c>
      <c r="G120">
        <f t="shared" si="16"/>
        <v>5.3539872536653377</v>
      </c>
      <c r="H120">
        <f t="shared" si="17"/>
        <v>4.5065210226266554</v>
      </c>
      <c r="I120" t="str">
        <f t="shared" si="18"/>
        <v/>
      </c>
      <c r="J120">
        <f t="shared" si="10"/>
        <v>277.18456305366664</v>
      </c>
      <c r="K120">
        <f t="shared" si="19"/>
        <v>277.18456305366664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11.168497876820345</v>
      </c>
      <c r="F121">
        <f t="shared" si="15"/>
        <v>9.1232704922321393</v>
      </c>
      <c r="G121">
        <f t="shared" si="16"/>
        <v>4.9800639832282076</v>
      </c>
      <c r="H121">
        <f t="shared" si="17"/>
        <v>4.1917849204962998</v>
      </c>
      <c r="I121" t="str">
        <f t="shared" si="18"/>
        <v/>
      </c>
      <c r="J121">
        <f t="shared" si="10"/>
        <v>276.93148557173589</v>
      </c>
      <c r="K121">
        <f t="shared" si="19"/>
        <v>276.93148557173589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10.514120641199247</v>
      </c>
      <c r="F122">
        <f t="shared" si="15"/>
        <v>8.5887258658754515</v>
      </c>
      <c r="G122">
        <f t="shared" si="16"/>
        <v>4.6322555699153041</v>
      </c>
      <c r="H122">
        <f t="shared" si="17"/>
        <v>3.8990300348047104</v>
      </c>
      <c r="I122" t="str">
        <f t="shared" si="18"/>
        <v/>
      </c>
      <c r="J122">
        <f t="shared" si="10"/>
        <v>276.68969583107076</v>
      </c>
      <c r="K122">
        <f t="shared" si="19"/>
        <v>276.68969583107076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9.8980842434618026</v>
      </c>
      <c r="F123">
        <f t="shared" si="15"/>
        <v>8.0855009244727594</v>
      </c>
      <c r="G123">
        <f t="shared" si="16"/>
        <v>4.3087381481998257</v>
      </c>
      <c r="H123">
        <f t="shared" si="17"/>
        <v>3.6267211941087094</v>
      </c>
      <c r="I123" t="str">
        <f t="shared" si="18"/>
        <v/>
      </c>
      <c r="J123">
        <f t="shared" si="10"/>
        <v>276.45877973036403</v>
      </c>
      <c r="K123">
        <f t="shared" si="19"/>
        <v>276.45877973036403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9.3181422426109854</v>
      </c>
      <c r="F124">
        <f t="shared" si="15"/>
        <v>7.6117606057724743</v>
      </c>
      <c r="G124">
        <f t="shared" si="16"/>
        <v>4.0078152315961075</v>
      </c>
      <c r="H124">
        <f t="shared" si="17"/>
        <v>3.3734304435682803</v>
      </c>
      <c r="I124" t="str">
        <f t="shared" si="18"/>
        <v/>
      </c>
      <c r="J124">
        <f t="shared" si="10"/>
        <v>276.23833016220419</v>
      </c>
      <c r="K124">
        <f t="shared" si="19"/>
        <v>276.23833016220419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8.7721798196338376</v>
      </c>
      <c r="F125">
        <f t="shared" si="15"/>
        <v>7.1657773662758979</v>
      </c>
      <c r="G125">
        <f t="shared" si="16"/>
        <v>3.7279088164883372</v>
      </c>
      <c r="H125">
        <f t="shared" si="17"/>
        <v>3.1378295569229722</v>
      </c>
      <c r="I125" t="str">
        <f t="shared" si="18"/>
        <v/>
      </c>
      <c r="J125">
        <f t="shared" si="10"/>
        <v>276.02794780935295</v>
      </c>
      <c r="K125">
        <f t="shared" si="19"/>
        <v>276.02794780935295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8.2582060655932956</v>
      </c>
      <c r="F126">
        <f t="shared" si="15"/>
        <v>6.745924881569616</v>
      </c>
      <c r="G126">
        <f t="shared" si="16"/>
        <v>3.4675511072692067</v>
      </c>
      <c r="H126">
        <f t="shared" si="17"/>
        <v>2.9186830714329886</v>
      </c>
      <c r="I126" t="str">
        <f t="shared" si="18"/>
        <v/>
      </c>
      <c r="J126">
        <f t="shared" si="10"/>
        <v>275.82724181013663</v>
      </c>
      <c r="K126">
        <f t="shared" si="19"/>
        <v>275.82724181013663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7.7743467215710327</v>
      </c>
      <c r="F127">
        <f t="shared" si="15"/>
        <v>6.3506721157638459</v>
      </c>
      <c r="G127">
        <f t="shared" si="16"/>
        <v>3.2253768193961188</v>
      </c>
      <c r="H127">
        <f t="shared" si="17"/>
        <v>2.7148418092610318</v>
      </c>
      <c r="I127" t="str">
        <f t="shared" si="18"/>
        <v/>
      </c>
      <c r="J127">
        <f t="shared" si="10"/>
        <v>275.63583030650284</v>
      </c>
      <c r="K127">
        <f t="shared" si="19"/>
        <v>275.63583030650284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7.3188373439867691</v>
      </c>
      <c r="F128">
        <f t="shared" si="15"/>
        <v>5.9785777384103289</v>
      </c>
      <c r="G128">
        <f t="shared" si="16"/>
        <v>3.0001160200030963</v>
      </c>
      <c r="H128">
        <f t="shared" si="17"/>
        <v>2.5252368513218109</v>
      </c>
      <c r="I128" t="str">
        <f t="shared" si="18"/>
        <v/>
      </c>
      <c r="J128">
        <f t="shared" si="10"/>
        <v>275.45334088708847</v>
      </c>
      <c r="K128">
        <f t="shared" si="19"/>
        <v>275.45334088708847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6.8900168703706672</v>
      </c>
      <c r="F129">
        <f t="shared" si="15"/>
        <v>5.6282848685404732</v>
      </c>
      <c r="G129">
        <f t="shared" si="16"/>
        <v>2.7905874685254304</v>
      </c>
      <c r="H129">
        <f t="shared" si="17"/>
        <v>2.3488739319987992</v>
      </c>
      <c r="I129" t="str">
        <f t="shared" si="18"/>
        <v/>
      </c>
      <c r="J129">
        <f t="shared" si="10"/>
        <v>275.27941093654164</v>
      </c>
      <c r="K129">
        <f t="shared" si="19"/>
        <v>275.27941093654164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6.486321562125732</v>
      </c>
      <c r="F130">
        <f t="shared" si="15"/>
        <v>5.298516126657332</v>
      </c>
      <c r="G130">
        <f t="shared" si="16"/>
        <v>2.5956924224160947</v>
      </c>
      <c r="H130">
        <f t="shared" si="17"/>
        <v>2.1848282253348112</v>
      </c>
      <c r="I130" t="str">
        <f t="shared" si="18"/>
        <v/>
      </c>
      <c r="J130">
        <f t="shared" si="10"/>
        <v>275.11368790132252</v>
      </c>
      <c r="K130">
        <f t="shared" si="19"/>
        <v>275.11368790132252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6.1062793021918678</v>
      </c>
      <c r="F131">
        <f t="shared" si="15"/>
        <v>4.988068976638</v>
      </c>
      <c r="G131">
        <f t="shared" si="16"/>
        <v>2.4144088754718545</v>
      </c>
      <c r="H131">
        <f t="shared" si="17"/>
        <v>2.0322394953558121</v>
      </c>
      <c r="I131" t="str">
        <f t="shared" si="18"/>
        <v/>
      </c>
      <c r="J131">
        <f t="shared" ref="J131:J150" si="20">$O$2+F131-H131</f>
        <v>274.95582948128214</v>
      </c>
      <c r="K131">
        <f t="shared" si="19"/>
        <v>274.95582948128214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5.7485042268174302</v>
      </c>
      <c r="F132">
        <f t="shared" ref="F132:F150" si="25">E132*$O$3</f>
        <v>4.6958113405601738</v>
      </c>
      <c r="G132">
        <f t="shared" ref="G132:G150" si="26">(G131*EXP(-1/$O$6)+C132)</f>
        <v>2.2457861985555412</v>
      </c>
      <c r="H132">
        <f t="shared" ref="H132:H150" si="27">G132*$O$4</f>
        <v>1.8903075850968327</v>
      </c>
      <c r="I132" t="str">
        <f t="shared" ref="I132:I150" si="28">IF(ISBLANK(D132),"",($O$2+((E131*EXP(-1/$O$5))*$O$3)-((G131*EXP(-1/$O$6))*$O$4)))</f>
        <v/>
      </c>
      <c r="J132">
        <f t="shared" si="20"/>
        <v>274.80550375546335</v>
      </c>
      <c r="K132">
        <f t="shared" ref="K132:K150" si="29">IF(I132="",J132,I132)</f>
        <v>274.80550375546335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5.4116916718624628</v>
      </c>
      <c r="F133">
        <f t="shared" si="25"/>
        <v>4.4206774704618965</v>
      </c>
      <c r="G133">
        <f t="shared" si="26"/>
        <v>2.088940154611084</v>
      </c>
      <c r="H133">
        <f t="shared" si="27"/>
        <v>1.7582882206749944</v>
      </c>
      <c r="I133" t="str">
        <f t="shared" si="28"/>
        <v/>
      </c>
      <c r="J133">
        <f t="shared" si="20"/>
        <v>274.66238924978688</v>
      </c>
      <c r="K133">
        <f t="shared" si="29"/>
        <v>274.66238924978688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5.094613415204793</v>
      </c>
      <c r="F134">
        <f t="shared" si="25"/>
        <v>4.1616640619804235</v>
      </c>
      <c r="G134">
        <f t="shared" si="26"/>
        <v>1.9430482618306373</v>
      </c>
      <c r="H134">
        <f t="shared" si="27"/>
        <v>1.6354891084066983</v>
      </c>
      <c r="I134" t="str">
        <f t="shared" si="28"/>
        <v/>
      </c>
      <c r="J134">
        <f t="shared" si="20"/>
        <v>274.52617495357373</v>
      </c>
      <c r="K134">
        <f t="shared" si="29"/>
        <v>274.52617495357373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4.7961131978999205</v>
      </c>
      <c r="F135">
        <f t="shared" si="25"/>
        <v>3.9178265956981861</v>
      </c>
      <c r="G135">
        <f t="shared" si="26"/>
        <v>1.8073454806588112</v>
      </c>
      <c r="H135">
        <f t="shared" si="27"/>
        <v>1.5212663045027341</v>
      </c>
      <c r="I135" t="str">
        <f t="shared" si="28"/>
        <v/>
      </c>
      <c r="J135">
        <f t="shared" si="20"/>
        <v>274.39656029119544</v>
      </c>
      <c r="K135">
        <f t="shared" si="29"/>
        <v>274.39656029119544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4.5151025077621405</v>
      </c>
      <c r="F136">
        <f t="shared" si="25"/>
        <v>3.6882758928541892</v>
      </c>
      <c r="G136">
        <f t="shared" si="26"/>
        <v>1.6811202020171687</v>
      </c>
      <c r="H136">
        <f t="shared" si="27"/>
        <v>1.4150208383044267</v>
      </c>
      <c r="I136" t="str">
        <f t="shared" si="28"/>
        <v/>
      </c>
      <c r="J136">
        <f t="shared" si="20"/>
        <v>274.27325505454974</v>
      </c>
      <c r="K136">
        <f t="shared" si="29"/>
        <v>274.27325505454974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4.2505566099912899</v>
      </c>
      <c r="F137">
        <f t="shared" si="25"/>
        <v>3.472174872860891</v>
      </c>
      <c r="G137">
        <f t="shared" si="26"/>
        <v>1.5637105157117255</v>
      </c>
      <c r="H137">
        <f t="shared" si="27"/>
        <v>1.316195571353473</v>
      </c>
      <c r="I137" t="str">
        <f t="shared" si="28"/>
        <v/>
      </c>
      <c r="J137">
        <f t="shared" si="20"/>
        <v>274.15597930150739</v>
      </c>
      <c r="K137">
        <f t="shared" si="29"/>
        <v>274.15597930150739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4.0015108103703865</v>
      </c>
      <c r="F138">
        <f t="shared" si="25"/>
        <v>3.2687355008025052</v>
      </c>
      <c r="G138">
        <f t="shared" si="26"/>
        <v>1.4545007394554281</v>
      </c>
      <c r="H138">
        <f t="shared" si="27"/>
        <v>1.224272275824813</v>
      </c>
      <c r="I138" t="str">
        <f t="shared" si="28"/>
        <v/>
      </c>
      <c r="J138">
        <f t="shared" si="20"/>
        <v>274.04446322497768</v>
      </c>
      <c r="K138">
        <f t="shared" si="29"/>
        <v>274.04446322497768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3.7670569374075167</v>
      </c>
      <c r="F139">
        <f t="shared" si="25"/>
        <v>3.077215913783462</v>
      </c>
      <c r="G139">
        <f t="shared" si="26"/>
        <v>1.3529181903042204</v>
      </c>
      <c r="H139">
        <f t="shared" si="27"/>
        <v>1.1387689170021851</v>
      </c>
      <c r="I139" t="str">
        <f t="shared" si="28"/>
        <v/>
      </c>
      <c r="J139">
        <f t="shared" si="20"/>
        <v>273.93844699678124</v>
      </c>
      <c r="K139">
        <f t="shared" si="29"/>
        <v>273.93844699678124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3.5463400305937407</v>
      </c>
      <c r="F140">
        <f t="shared" si="25"/>
        <v>2.8969177156479611</v>
      </c>
      <c r="G140">
        <f t="shared" si="26"/>
        <v>1.2584301815764993</v>
      </c>
      <c r="H140">
        <f t="shared" si="27"/>
        <v>1.059237125545996</v>
      </c>
      <c r="I140" t="str">
        <f t="shared" si="28"/>
        <v/>
      </c>
      <c r="J140">
        <f t="shared" si="20"/>
        <v>273.83768059010197</v>
      </c>
      <c r="K140">
        <f t="shared" si="29"/>
        <v>273.83768059010197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3.3385552227003932</v>
      </c>
      <c r="F141">
        <f t="shared" si="25"/>
        <v>2.727183430205522</v>
      </c>
      <c r="G141">
        <f t="shared" si="26"/>
        <v>1.170541229508163</v>
      </c>
      <c r="H141">
        <f t="shared" si="27"/>
        <v>0.98525984629837882</v>
      </c>
      <c r="I141" t="str">
        <f t="shared" si="28"/>
        <v/>
      </c>
      <c r="J141">
        <f t="shared" si="20"/>
        <v>273.74192358390712</v>
      </c>
      <c r="K141">
        <f t="shared" si="29"/>
        <v>273.74192358390712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3.1429448047467625</v>
      </c>
      <c r="F142">
        <f t="shared" si="25"/>
        <v>2.5673941036754595</v>
      </c>
      <c r="G142">
        <f t="shared" si="26"/>
        <v>1.0887904549952898</v>
      </c>
      <c r="H142">
        <f t="shared" si="27"/>
        <v>0.91644915129605875</v>
      </c>
      <c r="I142" t="str">
        <f t="shared" si="28"/>
        <v/>
      </c>
      <c r="J142">
        <f t="shared" si="20"/>
        <v>273.6509449523794</v>
      </c>
      <c r="K142">
        <f t="shared" si="29"/>
        <v>273.6509449523794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2.9587954629352375</v>
      </c>
      <c r="F143">
        <f t="shared" si="25"/>
        <v>2.4169670476073466</v>
      </c>
      <c r="G143">
        <f t="shared" si="26"/>
        <v>1.0127491667994966</v>
      </c>
      <c r="H143">
        <f t="shared" si="27"/>
        <v>0.85244420552272793</v>
      </c>
      <c r="I143" t="str">
        <f t="shared" si="28"/>
        <v/>
      </c>
      <c r="J143">
        <f t="shared" si="20"/>
        <v>273.56452284208461</v>
      </c>
      <c r="K143">
        <f t="shared" si="29"/>
        <v>273.56452284208461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2.7854356774781235</v>
      </c>
      <c r="F144">
        <f t="shared" si="25"/>
        <v>2.2753537140467848</v>
      </c>
      <c r="G144">
        <f t="shared" si="26"/>
        <v>0.94201861354259531</v>
      </c>
      <c r="H144">
        <f t="shared" si="27"/>
        <v>0.79290937473357648</v>
      </c>
      <c r="I144" t="str">
        <f t="shared" si="28"/>
        <v/>
      </c>
      <c r="J144">
        <f t="shared" si="20"/>
        <v>273.48244433931319</v>
      </c>
      <c r="K144">
        <f t="shared" si="29"/>
        <v>273.48244433931319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2.6222332738306742</v>
      </c>
      <c r="F145">
        <f t="shared" si="25"/>
        <v>2.1420376951980593</v>
      </c>
      <c r="G145">
        <f t="shared" si="26"/>
        <v>0.87622789270228085</v>
      </c>
      <c r="H145">
        <f t="shared" si="27"/>
        <v>0.73753246542964346</v>
      </c>
      <c r="I145" t="str">
        <f t="shared" si="28"/>
        <v/>
      </c>
      <c r="J145">
        <f t="shared" si="20"/>
        <v>273.4045052297684</v>
      </c>
      <c r="K145">
        <f t="shared" si="29"/>
        <v>273.4045052297684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2.4685931174006579</v>
      </c>
      <c r="F146">
        <f t="shared" si="25"/>
        <v>2.0165328402892309</v>
      </c>
      <c r="G146">
        <f t="shared" si="26"/>
        <v>0.81503200564387068</v>
      </c>
      <c r="H146">
        <f t="shared" si="27"/>
        <v>0.686023087752621</v>
      </c>
      <c r="I146" t="str">
        <f t="shared" si="28"/>
        <v/>
      </c>
      <c r="J146">
        <f t="shared" si="20"/>
        <v>273.33050975253661</v>
      </c>
      <c r="K146">
        <f t="shared" si="29"/>
        <v>273.33050975253661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2.3239549433279767</v>
      </c>
      <c r="F147">
        <f t="shared" si="25"/>
        <v>1.8983814827726271</v>
      </c>
      <c r="G147">
        <f t="shared" si="26"/>
        <v>0.75811004848892016</v>
      </c>
      <c r="H147">
        <f t="shared" si="27"/>
        <v>0.63811113271533082</v>
      </c>
      <c r="I147" t="str">
        <f t="shared" si="28"/>
        <v/>
      </c>
      <c r="J147">
        <f t="shared" si="20"/>
        <v>273.26027035005728</v>
      </c>
      <c r="K147">
        <f t="shared" si="29"/>
        <v>273.26027035005728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2.1877913134203975</v>
      </c>
      <c r="F148">
        <f t="shared" si="25"/>
        <v>1.7871527713960258</v>
      </c>
      <c r="G148">
        <f t="shared" si="26"/>
        <v>0.70516352933384341</v>
      </c>
      <c r="H148">
        <f t="shared" si="27"/>
        <v>0.59354535578265144</v>
      </c>
      <c r="I148" t="str">
        <f t="shared" si="28"/>
        <v/>
      </c>
      <c r="J148">
        <f t="shared" si="20"/>
        <v>273.19360741561343</v>
      </c>
      <c r="K148">
        <f t="shared" si="29"/>
        <v>273.19360741561343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2.0596056927951572</v>
      </c>
      <c r="F149">
        <f t="shared" si="25"/>
        <v>1.6824410990586116</v>
      </c>
      <c r="G149">
        <f t="shared" si="26"/>
        <v>0.65591480299423799</v>
      </c>
      <c r="H149">
        <f t="shared" si="27"/>
        <v>0.55209205937536576</v>
      </c>
      <c r="I149" t="str">
        <f t="shared" si="28"/>
        <v/>
      </c>
      <c r="J149">
        <f t="shared" si="20"/>
        <v>273.13034903968327</v>
      </c>
      <c r="K149">
        <f t="shared" si="29"/>
        <v>273.13034903968327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1.9389306392127073</v>
      </c>
      <c r="F150">
        <f t="shared" si="25"/>
        <v>1.5838646237223655</v>
      </c>
      <c r="G150">
        <f t="shared" si="26"/>
        <v>0.61010561506689931</v>
      </c>
      <c r="H150">
        <f t="shared" si="27"/>
        <v>0.51353386738813633</v>
      </c>
      <c r="I150" t="str">
        <f t="shared" si="28"/>
        <v/>
      </c>
      <c r="J150">
        <f t="shared" si="20"/>
        <v>273.07033075633422</v>
      </c>
      <c r="K150">
        <f t="shared" si="29"/>
        <v>273.07033075633422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B88-DCA1-445E-B420-947EE66CF082}">
  <dimension ref="A1:Y150"/>
  <sheetViews>
    <sheetView tabSelected="1" view="pageLayout" topLeftCell="A52" zoomScaleNormal="100" workbookViewId="0">
      <selection activeCell="C83" sqref="C8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363515.03513792064</v>
      </c>
      <c r="S2">
        <f>SQRT(R2/11)</f>
        <v>181.78784716304497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0.81687533926715683</v>
      </c>
      <c r="Q3" t="s">
        <v>20</v>
      </c>
      <c r="R3">
        <f>RSQ(D2:D100,I2:I100)</f>
        <v>0.94804960168525954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0.84171306525645784</v>
      </c>
      <c r="Q4" t="s">
        <v>21</v>
      </c>
      <c r="R4">
        <f>1-((1-$R$3)*($Y$3-1))/(Y3-Y4-1)</f>
        <v>0.89609920337051907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426.6</v>
      </c>
      <c r="D5" s="3"/>
      <c r="E5">
        <f t="shared" si="4"/>
        <v>426.6</v>
      </c>
      <c r="F5">
        <f t="shared" si="5"/>
        <v>348.47901973136914</v>
      </c>
      <c r="G5">
        <f t="shared" si="6"/>
        <v>426.6</v>
      </c>
      <c r="H5">
        <f t="shared" si="7"/>
        <v>359.07479363840491</v>
      </c>
      <c r="I5" t="str">
        <f t="shared" si="8"/>
        <v/>
      </c>
      <c r="J5">
        <f t="shared" si="0"/>
        <v>261.40422609296422</v>
      </c>
      <c r="K5">
        <f t="shared" si="9"/>
        <v>261.40422609296422</v>
      </c>
      <c r="L5" t="str">
        <f t="shared" si="1"/>
        <v/>
      </c>
      <c r="M5" t="str">
        <f t="shared" si="2"/>
        <v/>
      </c>
      <c r="N5" s="1" t="s">
        <v>14</v>
      </c>
      <c r="O5" s="5">
        <v>16.562338010537832</v>
      </c>
      <c r="Q5" s="1" t="s">
        <v>22</v>
      </c>
      <c r="R5">
        <f>LARGE(L2:L150,1)/LARGE(D2:D100,1)*100</f>
        <v>85.927938090121529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401.60493514930619</v>
      </c>
      <c r="F6">
        <f t="shared" si="5"/>
        <v>328.06116765145401</v>
      </c>
      <c r="G6">
        <f t="shared" si="6"/>
        <v>396.80619220576676</v>
      </c>
      <c r="H6">
        <f t="shared" si="7"/>
        <v>333.99695635425911</v>
      </c>
      <c r="I6" t="str">
        <f t="shared" si="8"/>
        <v/>
      </c>
      <c r="J6">
        <f t="shared" si="0"/>
        <v>266.06421129719496</v>
      </c>
      <c r="K6">
        <f t="shared" si="9"/>
        <v>266.06421129719496</v>
      </c>
      <c r="L6" t="str">
        <f t="shared" si="1"/>
        <v/>
      </c>
      <c r="M6" t="str">
        <f t="shared" si="2"/>
        <v/>
      </c>
      <c r="N6" s="1" t="s">
        <v>15</v>
      </c>
      <c r="O6" s="5">
        <v>13.812378786521577</v>
      </c>
      <c r="Q6" s="1" t="s">
        <v>45</v>
      </c>
      <c r="R6">
        <f>AVERAGE(M2:M150)</f>
        <v>53.700959711367823</v>
      </c>
      <c r="S6">
        <f>_xlfn.STDEV.P(M2:M150)</f>
        <v>26.482966159482611</v>
      </c>
    </row>
    <row r="7" spans="1:25">
      <c r="A7">
        <f t="shared" si="3"/>
        <v>5</v>
      </c>
      <c r="B7" s="13">
        <f>Edwards!B7</f>
        <v>43180</v>
      </c>
      <c r="C7" s="3">
        <v>426.6</v>
      </c>
      <c r="D7" s="3"/>
      <c r="E7">
        <f t="shared" si="4"/>
        <v>804.67436459512055</v>
      </c>
      <c r="F7">
        <f t="shared" si="5"/>
        <v>657.31864457822292</v>
      </c>
      <c r="G7">
        <f t="shared" si="6"/>
        <v>795.69318840328151</v>
      </c>
      <c r="H7">
        <f t="shared" si="7"/>
        <v>669.74535261461028</v>
      </c>
      <c r="I7" t="str">
        <f t="shared" si="8"/>
        <v/>
      </c>
      <c r="J7">
        <f t="shared" si="0"/>
        <v>259.57329196361263</v>
      </c>
      <c r="K7">
        <f t="shared" si="9"/>
        <v>259.57329196361263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757.52741680621784</v>
      </c>
      <c r="F8">
        <f t="shared" si="5"/>
        <v>618.80546560775213</v>
      </c>
      <c r="G8">
        <f t="shared" si="6"/>
        <v>740.12185713636165</v>
      </c>
      <c r="H8">
        <f t="shared" si="7"/>
        <v>622.9702370335491</v>
      </c>
      <c r="I8" t="str">
        <f t="shared" si="8"/>
        <v/>
      </c>
      <c r="J8">
        <f t="shared" si="0"/>
        <v>267.83522857420303</v>
      </c>
      <c r="K8">
        <f t="shared" si="9"/>
        <v>267.83522857420303</v>
      </c>
      <c r="L8" t="str">
        <f t="shared" si="1"/>
        <v/>
      </c>
      <c r="M8" t="str">
        <f t="shared" si="2"/>
        <v/>
      </c>
      <c r="O8">
        <f>1.1*O3</f>
        <v>0.89856287319387262</v>
      </c>
    </row>
    <row r="9" spans="1:25">
      <c r="A9">
        <f t="shared" si="3"/>
        <v>7</v>
      </c>
      <c r="B9" s="13">
        <f>Edwards!B9</f>
        <v>43182</v>
      </c>
      <c r="C9" s="3">
        <f>426.6+76</f>
        <v>502.6</v>
      </c>
      <c r="D9" s="3">
        <v>269</v>
      </c>
      <c r="E9">
        <f t="shared" si="4"/>
        <v>1215.7428717775024</v>
      </c>
      <c r="F9">
        <f t="shared" si="5"/>
        <v>993.11037084487475</v>
      </c>
      <c r="G9">
        <f t="shared" si="6"/>
        <v>1191.0316359553217</v>
      </c>
      <c r="H9">
        <f t="shared" si="7"/>
        <v>1002.5068891173675</v>
      </c>
      <c r="I9">
        <f t="shared" si="8"/>
        <v>275.08692280973025</v>
      </c>
      <c r="J9">
        <f t="shared" si="0"/>
        <v>262.6034817275073</v>
      </c>
      <c r="K9">
        <f t="shared" si="9"/>
        <v>275.08692280973025</v>
      </c>
      <c r="L9">
        <f t="shared" si="1"/>
        <v>6.0869228097302539</v>
      </c>
      <c r="M9">
        <f t="shared" si="2"/>
        <v>2.2627965835428454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1144.5108700854082</v>
      </c>
      <c r="F10">
        <f t="shared" si="5"/>
        <v>934.92270529596669</v>
      </c>
      <c r="G10">
        <f t="shared" si="6"/>
        <v>1107.849808392021</v>
      </c>
      <c r="H10">
        <f t="shared" si="7"/>
        <v>932.49165806542749</v>
      </c>
      <c r="I10" t="str">
        <f t="shared" si="8"/>
        <v/>
      </c>
      <c r="J10">
        <f t="shared" si="0"/>
        <v>274.43104723053932</v>
      </c>
      <c r="K10">
        <f t="shared" si="9"/>
        <v>274.43104723053932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1077.4524466908729</v>
      </c>
      <c r="F11">
        <f t="shared" si="5"/>
        <v>880.14433293483501</v>
      </c>
      <c r="G11">
        <f t="shared" si="6"/>
        <v>1030.4774121048433</v>
      </c>
      <c r="H11">
        <f t="shared" si="7"/>
        <v>867.36630122030977</v>
      </c>
      <c r="I11" t="str">
        <f t="shared" si="8"/>
        <v/>
      </c>
      <c r="J11">
        <f t="shared" si="0"/>
        <v>284.77803171452513</v>
      </c>
      <c r="K11">
        <f t="shared" si="9"/>
        <v>284.77803171452513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426.6</v>
      </c>
      <c r="D12" s="3"/>
      <c r="E12">
        <f t="shared" si="4"/>
        <v>1440.9230660566086</v>
      </c>
      <c r="F12">
        <f t="shared" si="5"/>
        <v>1177.054518442864</v>
      </c>
      <c r="G12">
        <f t="shared" si="6"/>
        <v>1385.1087155447153</v>
      </c>
      <c r="H12">
        <f t="shared" si="7"/>
        <v>1165.8641026745775</v>
      </c>
      <c r="I12" t="str">
        <f t="shared" si="8"/>
        <v/>
      </c>
      <c r="J12">
        <f t="shared" si="0"/>
        <v>283.19041576828658</v>
      </c>
      <c r="K12">
        <f t="shared" si="9"/>
        <v>283.19041576828658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1356.4974554589867</v>
      </c>
      <c r="F13">
        <f t="shared" si="5"/>
        <v>1108.0893191430946</v>
      </c>
      <c r="G13">
        <f t="shared" si="6"/>
        <v>1288.3725157203914</v>
      </c>
      <c r="H13">
        <f t="shared" si="7"/>
        <v>1084.4399793991845</v>
      </c>
      <c r="I13" t="str">
        <f t="shared" si="8"/>
        <v/>
      </c>
      <c r="J13">
        <f t="shared" si="0"/>
        <v>295.6493397439101</v>
      </c>
      <c r="K13">
        <f t="shared" si="9"/>
        <v>295.6493397439101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426.6</v>
      </c>
      <c r="D14" s="3"/>
      <c r="E14">
        <f t="shared" si="4"/>
        <v>1703.6184543595996</v>
      </c>
      <c r="F14">
        <f t="shared" si="5"/>
        <v>1391.6439028867871</v>
      </c>
      <c r="G14">
        <f t="shared" si="6"/>
        <v>1624.9923865578362</v>
      </c>
      <c r="H14">
        <f t="shared" si="7"/>
        <v>1367.7773227080031</v>
      </c>
      <c r="I14" t="str">
        <f t="shared" si="8"/>
        <v/>
      </c>
      <c r="J14">
        <f t="shared" si="0"/>
        <v>295.86658017878403</v>
      </c>
      <c r="K14">
        <f t="shared" si="9"/>
        <v>295.86658017878403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1603.8011694379938</v>
      </c>
      <c r="F15">
        <f t="shared" si="5"/>
        <v>1310.1056244017241</v>
      </c>
      <c r="G15">
        <f t="shared" si="6"/>
        <v>1511.5026752774879</v>
      </c>
      <c r="H15">
        <f t="shared" si="7"/>
        <v>1272.2515499511508</v>
      </c>
      <c r="I15" t="str">
        <f t="shared" si="8"/>
        <v/>
      </c>
      <c r="J15">
        <f t="shared" si="0"/>
        <v>309.85407445057331</v>
      </c>
      <c r="K15">
        <f t="shared" si="9"/>
        <v>309.85407445057331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426.6+78</f>
        <v>504.6</v>
      </c>
      <c r="D16" s="3">
        <v>279</v>
      </c>
      <c r="E16">
        <f t="shared" si="4"/>
        <v>2014.4323128094866</v>
      </c>
      <c r="F16">
        <f t="shared" si="5"/>
        <v>1645.5400789569728</v>
      </c>
      <c r="G16">
        <f t="shared" si="6"/>
        <v>1910.5391024043356</v>
      </c>
      <c r="H16">
        <f t="shared" si="7"/>
        <v>1608.125724177075</v>
      </c>
      <c r="I16">
        <f t="shared" si="8"/>
        <v>321.94747131409918</v>
      </c>
      <c r="J16">
        <f t="shared" si="0"/>
        <v>309.41435477989785</v>
      </c>
      <c r="K16">
        <f t="shared" si="9"/>
        <v>321.94747131409918</v>
      </c>
      <c r="L16">
        <f t="shared" si="1"/>
        <v>42.947471314099175</v>
      </c>
      <c r="M16">
        <f t="shared" si="2"/>
        <v>15.393358893942358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1896.4040280087218</v>
      </c>
      <c r="F17">
        <f t="shared" si="5"/>
        <v>1549.1256837672274</v>
      </c>
      <c r="G17">
        <f t="shared" si="6"/>
        <v>1777.1067657882979</v>
      </c>
      <c r="H17">
        <f t="shared" si="7"/>
        <v>1495.8139831196584</v>
      </c>
      <c r="I17" t="str">
        <f t="shared" si="8"/>
        <v/>
      </c>
      <c r="J17">
        <f t="shared" si="0"/>
        <v>325.31170064756907</v>
      </c>
      <c r="K17">
        <f t="shared" si="9"/>
        <v>325.31170064756907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1785.2911783528498</v>
      </c>
      <c r="F18">
        <f t="shared" si="5"/>
        <v>1458.3603370076464</v>
      </c>
      <c r="G18">
        <f t="shared" si="6"/>
        <v>1652.9933635151426</v>
      </c>
      <c r="H18">
        <f t="shared" si="7"/>
        <v>1391.3461108529129</v>
      </c>
      <c r="I18" t="str">
        <f t="shared" si="8"/>
        <v/>
      </c>
      <c r="J18">
        <f t="shared" si="0"/>
        <v>339.01422615473348</v>
      </c>
      <c r="K18">
        <f t="shared" si="9"/>
        <v>339.01422615473348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1680.6885792429082</v>
      </c>
      <c r="F19">
        <f t="shared" si="5"/>
        <v>1372.9130533714865</v>
      </c>
      <c r="G19">
        <f t="shared" si="6"/>
        <v>1537.5480598167992</v>
      </c>
      <c r="H19">
        <f t="shared" si="7"/>
        <v>1294.1742904075177</v>
      </c>
      <c r="I19" t="str">
        <f t="shared" si="8"/>
        <v/>
      </c>
      <c r="J19">
        <f t="shared" si="0"/>
        <v>350.73876296396884</v>
      </c>
      <c r="K19">
        <f t="shared" si="9"/>
        <v>350.73876296396884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1582.2147863877817</v>
      </c>
      <c r="F20">
        <f t="shared" si="5"/>
        <v>1292.4722404240313</v>
      </c>
      <c r="G20">
        <f t="shared" si="6"/>
        <v>1430.1654733925659</v>
      </c>
      <c r="H20">
        <f t="shared" si="7"/>
        <v>1203.7889644332097</v>
      </c>
      <c r="I20" t="str">
        <f t="shared" si="8"/>
        <v/>
      </c>
      <c r="J20">
        <f t="shared" si="0"/>
        <v>360.68327599082158</v>
      </c>
      <c r="K20">
        <f t="shared" si="9"/>
        <v>360.68327599082158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1489.5107048277976</v>
      </c>
      <c r="F21">
        <f t="shared" si="5"/>
        <v>1216.744562348269</v>
      </c>
      <c r="G21">
        <f t="shared" si="6"/>
        <v>1330.282502862311</v>
      </c>
      <c r="H21">
        <f t="shared" si="7"/>
        <v>1119.7161631412685</v>
      </c>
      <c r="I21" t="str">
        <f t="shared" si="8"/>
        <v/>
      </c>
      <c r="J21">
        <f t="shared" si="0"/>
        <v>369.02839920700058</v>
      </c>
      <c r="K21">
        <f t="shared" si="9"/>
        <v>369.02839920700058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1402.2382794574894</v>
      </c>
      <c r="F22">
        <f t="shared" si="5"/>
        <v>1145.453870265231</v>
      </c>
      <c r="G22">
        <f t="shared" si="6"/>
        <v>1237.3753739304984</v>
      </c>
      <c r="H22">
        <f t="shared" si="7"/>
        <v>1041.5150188638956</v>
      </c>
      <c r="I22" t="str">
        <f t="shared" si="8"/>
        <v/>
      </c>
      <c r="J22">
        <f t="shared" si="0"/>
        <v>375.93885140133534</v>
      </c>
      <c r="K22">
        <f t="shared" si="9"/>
        <v>375.93885140133534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426.6+79</f>
        <v>505.6</v>
      </c>
      <c r="D23" s="3">
        <v>288</v>
      </c>
      <c r="E23">
        <f t="shared" si="4"/>
        <v>1825.6792622723856</v>
      </c>
      <c r="F23">
        <f t="shared" si="5"/>
        <v>1491.3523667617676</v>
      </c>
      <c r="G23">
        <f t="shared" si="6"/>
        <v>1656.5568927767181</v>
      </c>
      <c r="H23">
        <f t="shared" si="7"/>
        <v>1394.3455799908047</v>
      </c>
      <c r="I23">
        <f t="shared" si="8"/>
        <v>381.56474103115363</v>
      </c>
      <c r="J23">
        <f t="shared" si="0"/>
        <v>369.00678677096289</v>
      </c>
      <c r="K23">
        <f t="shared" si="9"/>
        <v>381.56474103115363</v>
      </c>
      <c r="L23">
        <f t="shared" si="1"/>
        <v>93.564741031153631</v>
      </c>
      <c r="M23">
        <f t="shared" si="2"/>
        <v>32.487757302483899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1718.7102712806718</v>
      </c>
      <c r="F24">
        <f t="shared" si="5"/>
        <v>1403.972035954346</v>
      </c>
      <c r="G24">
        <f t="shared" si="6"/>
        <v>1540.8627116618522</v>
      </c>
      <c r="H24">
        <f t="shared" si="7"/>
        <v>1296.9642761722753</v>
      </c>
      <c r="I24" t="str">
        <f t="shared" si="8"/>
        <v/>
      </c>
      <c r="J24">
        <f t="shared" si="0"/>
        <v>379.00775978207071</v>
      </c>
      <c r="K24">
        <f t="shared" si="9"/>
        <v>379.00775978207071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1618.0087366106907</v>
      </c>
      <c r="F25">
        <f t="shared" si="5"/>
        <v>1321.7114356560817</v>
      </c>
      <c r="G25">
        <f t="shared" si="6"/>
        <v>1433.2486294570838</v>
      </c>
      <c r="H25">
        <f t="shared" si="7"/>
        <v>1206.3840971749391</v>
      </c>
      <c r="I25" t="str">
        <f t="shared" si="8"/>
        <v/>
      </c>
      <c r="J25">
        <f t="shared" si="0"/>
        <v>387.32733848114253</v>
      </c>
      <c r="K25">
        <f t="shared" si="9"/>
        <v>387.32733848114253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426.6</v>
      </c>
      <c r="D26" s="3"/>
      <c r="E26">
        <f t="shared" si="4"/>
        <v>1949.8074396098154</v>
      </c>
      <c r="F26">
        <f t="shared" si="5"/>
        <v>1592.7496137368944</v>
      </c>
      <c r="G26">
        <f t="shared" si="6"/>
        <v>1759.7503308462246</v>
      </c>
      <c r="H26">
        <f t="shared" si="7"/>
        <v>1481.2048450626417</v>
      </c>
      <c r="I26" t="str">
        <f t="shared" si="8"/>
        <v/>
      </c>
      <c r="J26">
        <f t="shared" si="0"/>
        <v>383.54476867425274</v>
      </c>
      <c r="K26">
        <f t="shared" si="9"/>
        <v>383.54476867425274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1835.565612606973</v>
      </c>
      <c r="F27">
        <f t="shared" si="5"/>
        <v>1499.4282825454477</v>
      </c>
      <c r="G27">
        <f t="shared" si="6"/>
        <v>1636.8491045849241</v>
      </c>
      <c r="H27">
        <f t="shared" si="7"/>
        <v>1377.7572771824648</v>
      </c>
      <c r="I27" t="str">
        <f t="shared" si="8"/>
        <v/>
      </c>
      <c r="J27">
        <f t="shared" si="0"/>
        <v>393.6710053629829</v>
      </c>
      <c r="K27">
        <f t="shared" si="9"/>
        <v>393.6710053629829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426.6</v>
      </c>
      <c r="D28" s="3"/>
      <c r="E28">
        <f t="shared" si="4"/>
        <v>2154.6173671198308</v>
      </c>
      <c r="F28">
        <f t="shared" si="5"/>
        <v>1760.0537927569198</v>
      </c>
      <c r="G28">
        <f t="shared" si="6"/>
        <v>1949.1313183444977</v>
      </c>
      <c r="H28">
        <f t="shared" si="7"/>
        <v>1640.6092965511079</v>
      </c>
      <c r="I28" t="str">
        <f t="shared" si="8"/>
        <v/>
      </c>
      <c r="J28">
        <f t="shared" si="0"/>
        <v>391.4444962058119</v>
      </c>
      <c r="K28">
        <f t="shared" si="9"/>
        <v>391.4444962058119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2028.3754523997386</v>
      </c>
      <c r="F29">
        <f t="shared" si="5"/>
        <v>1656.9298858402092</v>
      </c>
      <c r="G29">
        <f t="shared" si="6"/>
        <v>1813.0036955960766</v>
      </c>
      <c r="H29">
        <f t="shared" si="7"/>
        <v>1526.0288979414597</v>
      </c>
      <c r="I29" t="str">
        <f t="shared" si="8"/>
        <v/>
      </c>
      <c r="J29">
        <f t="shared" si="0"/>
        <v>402.90098789874946</v>
      </c>
      <c r="K29">
        <f t="shared" si="9"/>
        <v>402.90098789874946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1909.5302203925025</v>
      </c>
      <c r="F30">
        <f t="shared" si="5"/>
        <v>1559.8481466240144</v>
      </c>
      <c r="G30">
        <f t="shared" si="6"/>
        <v>1686.3832463770798</v>
      </c>
      <c r="H30">
        <f t="shared" si="7"/>
        <v>1419.4508115051881</v>
      </c>
      <c r="I30" t="str">
        <f t="shared" si="8"/>
        <v/>
      </c>
      <c r="J30">
        <f t="shared" si="0"/>
        <v>412.39733511882628</v>
      </c>
      <c r="K30">
        <f t="shared" si="9"/>
        <v>412.39733511882628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426.6+79</f>
        <v>505.6</v>
      </c>
      <c r="D31" s="3">
        <v>291</v>
      </c>
      <c r="E31">
        <f t="shared" si="4"/>
        <v>2303.2482895601765</v>
      </c>
      <c r="F31">
        <f t="shared" si="5"/>
        <v>1881.4667279509679</v>
      </c>
      <c r="G31">
        <f t="shared" si="6"/>
        <v>2074.2059882664989</v>
      </c>
      <c r="H31">
        <f t="shared" si="7"/>
        <v>1745.8862803570953</v>
      </c>
      <c r="I31">
        <f t="shared" si="8"/>
        <v>420.1384018540632</v>
      </c>
      <c r="J31">
        <f t="shared" si="0"/>
        <v>407.58044759387235</v>
      </c>
      <c r="K31">
        <f t="shared" si="9"/>
        <v>420.1384018540632</v>
      </c>
      <c r="L31">
        <f t="shared" si="1"/>
        <v>129.1384018540632</v>
      </c>
      <c r="M31">
        <f t="shared" si="2"/>
        <v>44.377457681808664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2168.2978902052628</v>
      </c>
      <c r="F32">
        <f t="shared" si="5"/>
        <v>1771.2290746936844</v>
      </c>
      <c r="G32">
        <f t="shared" si="6"/>
        <v>1929.3431318669216</v>
      </c>
      <c r="H32">
        <f t="shared" si="7"/>
        <v>1623.9533214552009</v>
      </c>
      <c r="I32" t="str">
        <f t="shared" si="8"/>
        <v/>
      </c>
      <c r="J32">
        <f t="shared" si="0"/>
        <v>419.2757532384835</v>
      </c>
      <c r="K32">
        <f t="shared" si="9"/>
        <v>419.2757532384835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426.6</v>
      </c>
      <c r="D33" s="3"/>
      <c r="E33">
        <f t="shared" si="4"/>
        <v>2467.8544153311345</v>
      </c>
      <c r="F33">
        <f t="shared" si="5"/>
        <v>2015.9294127855715</v>
      </c>
      <c r="G33">
        <f t="shared" si="6"/>
        <v>2221.1975190212415</v>
      </c>
      <c r="H33">
        <f t="shared" si="7"/>
        <v>1869.6109722754086</v>
      </c>
      <c r="I33" t="str">
        <f t="shared" si="8"/>
        <v/>
      </c>
      <c r="J33">
        <f t="shared" si="0"/>
        <v>418.31844051016287</v>
      </c>
      <c r="K33">
        <f t="shared" si="9"/>
        <v>418.31844051016287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2323.2595228011937</v>
      </c>
      <c r="F34">
        <f t="shared" si="5"/>
        <v>1897.813410893878</v>
      </c>
      <c r="G34">
        <f t="shared" si="6"/>
        <v>2066.0687521324776</v>
      </c>
      <c r="H34">
        <f t="shared" si="7"/>
        <v>1739.0370623880126</v>
      </c>
      <c r="I34" t="str">
        <f t="shared" si="8"/>
        <v/>
      </c>
      <c r="J34">
        <f t="shared" si="0"/>
        <v>430.77634850586537</v>
      </c>
      <c r="K34">
        <f t="shared" si="9"/>
        <v>430.77634850586537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426.6</v>
      </c>
      <c r="D35" s="3"/>
      <c r="E35">
        <f t="shared" si="4"/>
        <v>2613.7366385128489</v>
      </c>
      <c r="F35">
        <f t="shared" si="5"/>
        <v>2135.0970033401813</v>
      </c>
      <c r="G35">
        <f t="shared" si="6"/>
        <v>2348.3742015213516</v>
      </c>
      <c r="H35">
        <f t="shared" si="7"/>
        <v>1976.6572475317234</v>
      </c>
      <c r="I35" t="str">
        <f t="shared" si="8"/>
        <v/>
      </c>
      <c r="J35">
        <f t="shared" si="0"/>
        <v>430.4397558084579</v>
      </c>
      <c r="K35">
        <f t="shared" si="9"/>
        <v>430.4397558084579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2460.594311315795</v>
      </c>
      <c r="F36">
        <f t="shared" si="5"/>
        <v>2009.9988128549262</v>
      </c>
      <c r="G36">
        <f t="shared" si="6"/>
        <v>2184.3633961086393</v>
      </c>
      <c r="H36">
        <f t="shared" si="7"/>
        <v>1838.6072097726089</v>
      </c>
      <c r="I36" t="str">
        <f t="shared" si="8"/>
        <v/>
      </c>
      <c r="J36">
        <f t="shared" si="0"/>
        <v>443.39160308231726</v>
      </c>
      <c r="K36">
        <f t="shared" si="9"/>
        <v>443.39160308231726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426.6+81</f>
        <v>507.6</v>
      </c>
      <c r="D37" s="3">
        <v>299</v>
      </c>
      <c r="E37">
        <f t="shared" si="4"/>
        <v>2824.0247979951514</v>
      </c>
      <c r="F37">
        <f t="shared" si="5"/>
        <v>2306.8762149611534</v>
      </c>
      <c r="G37">
        <f t="shared" si="6"/>
        <v>2539.407129872307</v>
      </c>
      <c r="H37">
        <f t="shared" si="7"/>
        <v>2137.4521592189235</v>
      </c>
      <c r="I37">
        <f t="shared" si="8"/>
        <v>454.03168545439917</v>
      </c>
      <c r="J37">
        <f t="shared" si="0"/>
        <v>441.42405574222994</v>
      </c>
      <c r="K37">
        <f t="shared" si="9"/>
        <v>454.03168545439917</v>
      </c>
      <c r="L37">
        <f t="shared" si="1"/>
        <v>155.03168545439917</v>
      </c>
      <c r="M37">
        <f t="shared" si="2"/>
        <v>51.850062024882661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2658.5614061389483</v>
      </c>
      <c r="F38">
        <f t="shared" si="5"/>
        <v>2171.7132506023231</v>
      </c>
      <c r="G38">
        <f t="shared" si="6"/>
        <v>2362.0545561762897</v>
      </c>
      <c r="H38">
        <f t="shared" si="7"/>
        <v>1988.1721807821268</v>
      </c>
      <c r="I38" t="str">
        <f t="shared" si="8"/>
        <v/>
      </c>
      <c r="J38">
        <f t="shared" si="0"/>
        <v>455.5410698201963</v>
      </c>
      <c r="K38">
        <f t="shared" si="9"/>
        <v>455.5410698201963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2502.7927358248489</v>
      </c>
      <c r="F39">
        <f t="shared" si="5"/>
        <v>2044.4696651922991</v>
      </c>
      <c r="G39">
        <f t="shared" si="6"/>
        <v>2197.0883127487009</v>
      </c>
      <c r="H39">
        <f t="shared" si="7"/>
        <v>1849.3179383628481</v>
      </c>
      <c r="I39" t="str">
        <f t="shared" si="8"/>
        <v/>
      </c>
      <c r="J39">
        <f t="shared" si="0"/>
        <v>467.15172682945104</v>
      </c>
      <c r="K39">
        <f t="shared" si="9"/>
        <v>467.15172682945104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426.6</v>
      </c>
      <c r="D40" s="3"/>
      <c r="E40">
        <f t="shared" si="4"/>
        <v>2782.750760344803</v>
      </c>
      <c r="F40">
        <f t="shared" si="5"/>
        <v>2273.1604714525997</v>
      </c>
      <c r="G40">
        <f t="shared" si="6"/>
        <v>2470.2433364313288</v>
      </c>
      <c r="H40">
        <f t="shared" si="7"/>
        <v>2079.2360906369531</v>
      </c>
      <c r="I40" t="str">
        <f t="shared" si="8"/>
        <v/>
      </c>
      <c r="J40">
        <f t="shared" si="0"/>
        <v>465.9243808156466</v>
      </c>
      <c r="K40">
        <f t="shared" si="9"/>
        <v>465.9243808156466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2619.7056695849906</v>
      </c>
      <c r="F41">
        <f t="shared" si="5"/>
        <v>2139.9729576223335</v>
      </c>
      <c r="G41">
        <f t="shared" si="6"/>
        <v>2297.7211724120589</v>
      </c>
      <c r="H41">
        <f t="shared" si="7"/>
        <v>1934.0219311356161</v>
      </c>
      <c r="I41" t="str">
        <f t="shared" si="8"/>
        <v/>
      </c>
      <c r="J41">
        <f t="shared" si="0"/>
        <v>477.95102648671741</v>
      </c>
      <c r="K41">
        <f t="shared" si="9"/>
        <v>477.95102648671741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426.6</v>
      </c>
      <c r="D42" s="3"/>
      <c r="E42">
        <f t="shared" si="4"/>
        <v>2892.8136088700185</v>
      </c>
      <c r="F42">
        <f t="shared" si="5"/>
        <v>2363.0680981823448</v>
      </c>
      <c r="G42">
        <f t="shared" si="6"/>
        <v>2563.8479821270489</v>
      </c>
      <c r="H42">
        <f t="shared" si="7"/>
        <v>2158.0243438877424</v>
      </c>
      <c r="I42" t="str">
        <f t="shared" si="8"/>
        <v/>
      </c>
      <c r="J42">
        <f t="shared" si="0"/>
        <v>477.04375429460242</v>
      </c>
      <c r="K42">
        <f t="shared" si="9"/>
        <v>477.04375429460242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2723.3197885355698</v>
      </c>
      <c r="F43">
        <f t="shared" si="5"/>
        <v>2224.6127761929556</v>
      </c>
      <c r="G43">
        <f t="shared" si="6"/>
        <v>2384.7884556546483</v>
      </c>
      <c r="H43">
        <f t="shared" si="7"/>
        <v>2007.3076009972883</v>
      </c>
      <c r="I43" t="str">
        <f t="shared" si="8"/>
        <v/>
      </c>
      <c r="J43">
        <f t="shared" si="0"/>
        <v>489.30517519566729</v>
      </c>
      <c r="K43">
        <f t="shared" si="9"/>
        <v>489.30517519566729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426.6+81</f>
        <v>507.6</v>
      </c>
      <c r="D44" s="3">
        <v>300</v>
      </c>
      <c r="E44">
        <f t="shared" si="4"/>
        <v>3071.3568379410449</v>
      </c>
      <c r="F44">
        <f t="shared" si="5"/>
        <v>2508.9156590035932</v>
      </c>
      <c r="G44">
        <f t="shared" si="6"/>
        <v>2725.8344732878386</v>
      </c>
      <c r="H44">
        <f t="shared" si="7"/>
        <v>2294.370489892829</v>
      </c>
      <c r="I44">
        <f t="shared" si="8"/>
        <v>499.15279882293339</v>
      </c>
      <c r="J44">
        <f t="shared" si="0"/>
        <v>486.54516911076416</v>
      </c>
      <c r="K44">
        <f t="shared" si="9"/>
        <v>499.15279882293339</v>
      </c>
      <c r="L44">
        <f t="shared" si="1"/>
        <v>199.15279882293339</v>
      </c>
      <c r="M44">
        <f t="shared" si="2"/>
        <v>66.38426627431113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2891.4019308994175</v>
      </c>
      <c r="F45">
        <f t="shared" si="5"/>
        <v>2361.9149332611742</v>
      </c>
      <c r="G45">
        <f t="shared" si="6"/>
        <v>2535.4617860491303</v>
      </c>
      <c r="H45">
        <f t="shared" si="7"/>
        <v>2134.1313117760269</v>
      </c>
      <c r="I45" t="str">
        <f t="shared" si="8"/>
        <v/>
      </c>
      <c r="J45">
        <f t="shared" si="0"/>
        <v>499.78362148514725</v>
      </c>
      <c r="K45">
        <f t="shared" si="9"/>
        <v>499.78362148514725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2721.9908226662897</v>
      </c>
      <c r="F46">
        <f t="shared" si="5"/>
        <v>2223.5271767476129</v>
      </c>
      <c r="G46">
        <f t="shared" si="6"/>
        <v>2358.3847557557147</v>
      </c>
      <c r="H46">
        <f t="shared" si="7"/>
        <v>1985.0832618212453</v>
      </c>
      <c r="I46" t="str">
        <f t="shared" si="8"/>
        <v/>
      </c>
      <c r="J46">
        <f t="shared" si="0"/>
        <v>510.4439149263676</v>
      </c>
      <c r="K46">
        <f t="shared" si="9"/>
        <v>510.4439149263676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426.6</v>
      </c>
      <c r="D47" s="3"/>
      <c r="E47">
        <f t="shared" si="4"/>
        <v>2989.1057379603885</v>
      </c>
      <c r="F47">
        <f t="shared" si="5"/>
        <v>2441.7267638017975</v>
      </c>
      <c r="G47">
        <f t="shared" si="6"/>
        <v>2620.2748117382848</v>
      </c>
      <c r="H47">
        <f t="shared" si="7"/>
        <v>2205.5195436025197</v>
      </c>
      <c r="I47" t="str">
        <f t="shared" si="8"/>
        <v/>
      </c>
      <c r="J47">
        <f t="shared" si="0"/>
        <v>508.2072201992778</v>
      </c>
      <c r="K47">
        <f t="shared" si="9"/>
        <v>508.2072201992778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2813.9700329301472</v>
      </c>
      <c r="F48">
        <f t="shared" si="5"/>
        <v>2298.6627253374263</v>
      </c>
      <c r="G48">
        <f t="shared" si="6"/>
        <v>2437.2744270477056</v>
      </c>
      <c r="H48">
        <f t="shared" si="7"/>
        <v>2051.4857288615012</v>
      </c>
      <c r="I48" t="str">
        <f t="shared" si="8"/>
        <v/>
      </c>
      <c r="J48">
        <f t="shared" si="0"/>
        <v>519.17699647592508</v>
      </c>
      <c r="K48">
        <f t="shared" si="9"/>
        <v>519.17699647592508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2649.0957632137897</v>
      </c>
      <c r="F49">
        <f t="shared" si="5"/>
        <v>2163.9810003264524</v>
      </c>
      <c r="G49">
        <f t="shared" si="6"/>
        <v>2267.054816589995</v>
      </c>
      <c r="H49">
        <f t="shared" si="7"/>
        <v>1908.2096587763815</v>
      </c>
      <c r="I49" t="str">
        <f t="shared" si="8"/>
        <v/>
      </c>
      <c r="J49">
        <f t="shared" si="0"/>
        <v>527.77134155007093</v>
      </c>
      <c r="K49">
        <f t="shared" si="9"/>
        <v>527.77134155007093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426.6</v>
      </c>
      <c r="D50" s="3"/>
      <c r="E50">
        <f t="shared" si="4"/>
        <v>2920.4816975850345</v>
      </c>
      <c r="F50">
        <f t="shared" si="5"/>
        <v>2385.6694775382971</v>
      </c>
      <c r="G50">
        <f t="shared" si="6"/>
        <v>2535.3233691814785</v>
      </c>
      <c r="H50">
        <f t="shared" si="7"/>
        <v>2134.0148044900725</v>
      </c>
      <c r="I50" t="str">
        <f t="shared" si="8"/>
        <v/>
      </c>
      <c r="J50">
        <f t="shared" si="0"/>
        <v>523.65467304822459</v>
      </c>
      <c r="K50">
        <f t="shared" si="9"/>
        <v>523.65467304822459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426.6+81</f>
        <v>507.6</v>
      </c>
      <c r="D51" s="3">
        <v>301</v>
      </c>
      <c r="E51">
        <f t="shared" si="4"/>
        <v>3256.9667669089858</v>
      </c>
      <c r="F51">
        <f t="shared" si="5"/>
        <v>2660.5358327006329</v>
      </c>
      <c r="G51">
        <f t="shared" si="6"/>
        <v>2865.8560059427987</v>
      </c>
      <c r="H51">
        <f t="shared" si="7"/>
        <v>2412.2284433457426</v>
      </c>
      <c r="I51">
        <f t="shared" si="8"/>
        <v>532.91501906705957</v>
      </c>
      <c r="J51">
        <f t="shared" si="0"/>
        <v>520.30738935489035</v>
      </c>
      <c r="K51">
        <f t="shared" si="9"/>
        <v>532.91501906705957</v>
      </c>
      <c r="L51">
        <f t="shared" si="1"/>
        <v>231.91501906705957</v>
      </c>
      <c r="M51">
        <f t="shared" si="2"/>
        <v>77.048179092046368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3066.1367257569823</v>
      </c>
      <c r="F52">
        <f t="shared" si="5"/>
        <v>2504.6514780922244</v>
      </c>
      <c r="G52">
        <f t="shared" si="6"/>
        <v>2665.7041939244941</v>
      </c>
      <c r="H52">
        <f t="shared" si="7"/>
        <v>2243.7580481351811</v>
      </c>
      <c r="I52" t="str">
        <f t="shared" si="8"/>
        <v/>
      </c>
      <c r="J52">
        <f t="shared" si="0"/>
        <v>532.89342995704328</v>
      </c>
      <c r="K52">
        <f t="shared" si="9"/>
        <v>532.89342995704328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2886.4876720734619</v>
      </c>
      <c r="F53">
        <f t="shared" si="5"/>
        <v>2357.9005964154749</v>
      </c>
      <c r="G53">
        <f t="shared" si="6"/>
        <v>2479.5310143884703</v>
      </c>
      <c r="H53">
        <f t="shared" si="7"/>
        <v>2087.0536505193736</v>
      </c>
      <c r="I53" t="str">
        <f t="shared" si="8"/>
        <v/>
      </c>
      <c r="J53">
        <f t="shared" si="0"/>
        <v>542.84694589610126</v>
      </c>
      <c r="K53">
        <f t="shared" si="9"/>
        <v>542.84694589610126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426.6</v>
      </c>
      <c r="D54" s="3"/>
      <c r="E54">
        <f t="shared" si="4"/>
        <v>3143.9644968409152</v>
      </c>
      <c r="F54">
        <f t="shared" si="5"/>
        <v>2568.2270650008186</v>
      </c>
      <c r="G54">
        <f t="shared" si="6"/>
        <v>2732.9601975517844</v>
      </c>
      <c r="H54">
        <f t="shared" si="7"/>
        <v>2300.3683051052071</v>
      </c>
      <c r="I54" t="str">
        <f t="shared" si="8"/>
        <v/>
      </c>
      <c r="J54">
        <f t="shared" si="0"/>
        <v>539.85875989561146</v>
      </c>
      <c r="K54">
        <f t="shared" si="9"/>
        <v>539.85875989561146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2959.7554099051026</v>
      </c>
      <c r="F55">
        <f t="shared" si="5"/>
        <v>2417.7512046140337</v>
      </c>
      <c r="G55">
        <f t="shared" si="6"/>
        <v>2542.0898486648939</v>
      </c>
      <c r="H55">
        <f t="shared" si="7"/>
        <v>2139.710238677053</v>
      </c>
      <c r="I55" t="str">
        <f t="shared" si="8"/>
        <v/>
      </c>
      <c r="J55">
        <f t="shared" si="0"/>
        <v>550.04096593698068</v>
      </c>
      <c r="K55">
        <f t="shared" si="9"/>
        <v>550.04096593698068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426.6</v>
      </c>
      <c r="D56" s="3"/>
      <c r="E56">
        <f t="shared" si="4"/>
        <v>3212.93937987048</v>
      </c>
      <c r="F56">
        <f t="shared" si="5"/>
        <v>2624.5709459765067</v>
      </c>
      <c r="G56">
        <f t="shared" si="6"/>
        <v>2791.1499134872256</v>
      </c>
      <c r="H56">
        <f t="shared" si="7"/>
        <v>2349.3473492716298</v>
      </c>
      <c r="I56" t="str">
        <f t="shared" si="8"/>
        <v/>
      </c>
      <c r="J56">
        <f t="shared" si="0"/>
        <v>547.22359670487685</v>
      </c>
      <c r="K56">
        <f t="shared" si="9"/>
        <v>547.22359670487685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3024.688962239888</v>
      </c>
      <c r="F57">
        <f t="shared" si="5"/>
        <v>2470.7938222073331</v>
      </c>
      <c r="G57">
        <f t="shared" si="6"/>
        <v>2596.2155861376496</v>
      </c>
      <c r="H57">
        <f t="shared" si="7"/>
        <v>2185.2685790745122</v>
      </c>
      <c r="I57" t="str">
        <f t="shared" si="8"/>
        <v/>
      </c>
      <c r="J57">
        <f t="shared" si="0"/>
        <v>557.52524313282083</v>
      </c>
      <c r="K57">
        <f t="shared" si="9"/>
        <v>557.52524313282083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83</f>
        <v>83</v>
      </c>
      <c r="D58" s="3">
        <v>312</v>
      </c>
      <c r="E58">
        <f t="shared" si="4"/>
        <v>2930.4683884837609</v>
      </c>
      <c r="F58">
        <f t="shared" si="5"/>
        <v>2393.8273590543504</v>
      </c>
      <c r="G58">
        <f t="shared" si="6"/>
        <v>2497.8955013608615</v>
      </c>
      <c r="H58">
        <f t="shared" si="7"/>
        <v>2102.5112791407673</v>
      </c>
      <c r="I58">
        <f t="shared" si="8"/>
        <v>565.37761117069545</v>
      </c>
      <c r="J58">
        <f t="shared" si="0"/>
        <v>563.31607991358305</v>
      </c>
      <c r="K58">
        <f t="shared" si="9"/>
        <v>565.37761117069545</v>
      </c>
      <c r="L58">
        <f t="shared" si="1"/>
        <v>253.37761117069545</v>
      </c>
      <c r="M58">
        <f t="shared" si="2"/>
        <v>81.210772811120336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2758.7683242243615</v>
      </c>
      <c r="F59">
        <f t="shared" si="5"/>
        <v>2253.5698108102611</v>
      </c>
      <c r="G59">
        <f t="shared" si="6"/>
        <v>2323.442106007778</v>
      </c>
      <c r="H59">
        <f t="shared" si="7"/>
        <v>1955.6715769937266</v>
      </c>
      <c r="I59" t="str">
        <f t="shared" si="8"/>
        <v/>
      </c>
      <c r="J59">
        <f t="shared" si="0"/>
        <v>569.89823381653446</v>
      </c>
      <c r="K59">
        <f t="shared" si="9"/>
        <v>569.89823381653446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2597.1283964887125</v>
      </c>
      <c r="F60">
        <f t="shared" si="5"/>
        <v>2121.530140002084</v>
      </c>
      <c r="G60">
        <f t="shared" si="6"/>
        <v>2161.1725618741066</v>
      </c>
      <c r="H60">
        <f t="shared" si="7"/>
        <v>1819.0871816032061</v>
      </c>
      <c r="I60" t="str">
        <f t="shared" si="8"/>
        <v/>
      </c>
      <c r="J60">
        <f t="shared" si="0"/>
        <v>574.44295839887786</v>
      </c>
      <c r="K60">
        <f t="shared" si="9"/>
        <v>574.44295839887786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2444.9591684160123</v>
      </c>
      <c r="F61">
        <f t="shared" si="5"/>
        <v>1997.2268501941758</v>
      </c>
      <c r="G61">
        <f t="shared" si="6"/>
        <v>2010.2359469686969</v>
      </c>
      <c r="H61">
        <f t="shared" si="7"/>
        <v>1692.0418608117402</v>
      </c>
      <c r="I61" t="str">
        <f t="shared" si="8"/>
        <v/>
      </c>
      <c r="J61">
        <f t="shared" si="0"/>
        <v>577.18498938243556</v>
      </c>
      <c r="K61">
        <f t="shared" si="9"/>
        <v>577.18498938243556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2301.7057390398832</v>
      </c>
      <c r="F62">
        <f t="shared" si="5"/>
        <v>1880.2066564713664</v>
      </c>
      <c r="G62">
        <f t="shared" si="6"/>
        <v>1869.8407678195085</v>
      </c>
      <c r="H62">
        <f t="shared" si="7"/>
        <v>1573.8694042228472</v>
      </c>
      <c r="I62" t="str">
        <f t="shared" si="8"/>
        <v/>
      </c>
      <c r="J62">
        <f t="shared" si="0"/>
        <v>578.33725224851923</v>
      </c>
      <c r="K62">
        <f t="shared" si="9"/>
        <v>578.33725224851923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2166.8457197841026</v>
      </c>
      <c r="F63">
        <f t="shared" si="5"/>
        <v>1770.0428324882255</v>
      </c>
      <c r="G63">
        <f t="shared" si="6"/>
        <v>1739.250808976949</v>
      </c>
      <c r="H63">
        <f t="shared" si="7"/>
        <v>1463.9501296737617</v>
      </c>
      <c r="I63" t="str">
        <f t="shared" si="8"/>
        <v/>
      </c>
      <c r="J63">
        <f t="shared" si="0"/>
        <v>578.09270281446379</v>
      </c>
      <c r="K63">
        <f t="shared" si="9"/>
        <v>578.09270281446379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2039.8873295181579</v>
      </c>
      <c r="F64">
        <f t="shared" si="5"/>
        <v>1666.3336543669197</v>
      </c>
      <c r="G64">
        <f t="shared" si="6"/>
        <v>1617.7812723885197</v>
      </c>
      <c r="H64">
        <f t="shared" si="7"/>
        <v>1361.7076336966336</v>
      </c>
      <c r="I64" t="str">
        <f t="shared" si="8"/>
        <v/>
      </c>
      <c r="J64">
        <f t="shared" si="0"/>
        <v>576.62602067028615</v>
      </c>
      <c r="K64">
        <f t="shared" si="9"/>
        <v>576.62602067028615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82</v>
      </c>
      <c r="D65" s="3">
        <v>306</v>
      </c>
      <c r="E65">
        <f t="shared" si="4"/>
        <v>2002.367601226046</v>
      </c>
      <c r="F65">
        <f t="shared" si="5"/>
        <v>1635.6847135890894</v>
      </c>
      <c r="G65">
        <f t="shared" si="6"/>
        <v>1586.7951864001145</v>
      </c>
      <c r="H65">
        <f t="shared" si="7"/>
        <v>1335.6262402790328</v>
      </c>
      <c r="I65">
        <f t="shared" si="8"/>
        <v>574.09516684117921</v>
      </c>
      <c r="J65">
        <f t="shared" si="0"/>
        <v>572.05847331005657</v>
      </c>
      <c r="K65">
        <f t="shared" si="9"/>
        <v>574.09516684117921</v>
      </c>
      <c r="L65">
        <f t="shared" si="1"/>
        <v>268.09516684117921</v>
      </c>
      <c r="M65">
        <f t="shared" si="2"/>
        <v>87.612799621300397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1885.0462040212328</v>
      </c>
      <c r="F66">
        <f t="shared" si="5"/>
        <v>1539.8477574441106</v>
      </c>
      <c r="G66">
        <f t="shared" si="6"/>
        <v>1475.9731732908328</v>
      </c>
      <c r="H66">
        <f t="shared" si="7"/>
        <v>1242.345903926928</v>
      </c>
      <c r="I66" t="str">
        <f t="shared" si="8"/>
        <v/>
      </c>
      <c r="J66">
        <f t="shared" si="0"/>
        <v>569.50185351718255</v>
      </c>
      <c r="K66">
        <f t="shared" si="9"/>
        <v>569.50185351718255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1774.5988244711509</v>
      </c>
      <c r="F67">
        <f t="shared" si="5"/>
        <v>1449.6260168029692</v>
      </c>
      <c r="G67">
        <f t="shared" si="6"/>
        <v>1372.8909861495492</v>
      </c>
      <c r="H67">
        <f t="shared" si="7"/>
        <v>1155.5802802148983</v>
      </c>
      <c r="I67" t="str">
        <f t="shared" si="8"/>
        <v/>
      </c>
      <c r="J67">
        <f t="shared" ref="J67:J130" si="10">$O$2+F67-H67</f>
        <v>566.04573658807089</v>
      </c>
      <c r="K67">
        <f t="shared" si="9"/>
        <v>566.04573658807089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1670.6227046830088</v>
      </c>
      <c r="F68">
        <f t="shared" ref="F68:F131" si="15">E68*$O$3</f>
        <v>1364.690488675348</v>
      </c>
      <c r="G68">
        <f t="shared" ref="G68:G131" si="16">(G67*EXP(-1/$O$6)+C68)</f>
        <v>1277.0080743732365</v>
      </c>
      <c r="H68">
        <f t="shared" ref="H68:H131" si="17">G68*$O$4</f>
        <v>1074.8743806379437</v>
      </c>
      <c r="I68" t="str">
        <f t="shared" ref="I68:I131" si="18">IF(ISBLANK(D68),"",($O$2+((E67*EXP(-1/$O$5))*$O$3)-((G67*EXP(-1/$O$6))*$O$4)))</f>
        <v/>
      </c>
      <c r="J68">
        <f t="shared" si="10"/>
        <v>561.81610803740432</v>
      </c>
      <c r="K68">
        <f t="shared" ref="K68:K131" si="19">IF(I68="",J68,I68)</f>
        <v>561.81610803740432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1572.7386848879003</v>
      </c>
      <c r="F69">
        <f t="shared" si="15"/>
        <v>1284.7314467963856</v>
      </c>
      <c r="G69">
        <f t="shared" si="16"/>
        <v>1187.8216394938174</v>
      </c>
      <c r="H69">
        <f t="shared" si="17"/>
        <v>999.80499315629231</v>
      </c>
      <c r="I69" t="str">
        <f t="shared" si="18"/>
        <v/>
      </c>
      <c r="J69">
        <f t="shared" si="10"/>
        <v>556.92645364009331</v>
      </c>
      <c r="K69">
        <f t="shared" si="19"/>
        <v>556.92645364009331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1480.5898207951484</v>
      </c>
      <c r="F70">
        <f t="shared" si="15"/>
        <v>1209.4573121775359</v>
      </c>
      <c r="G70">
        <f t="shared" si="16"/>
        <v>1104.8639985634147</v>
      </c>
      <c r="H70">
        <f t="shared" si="17"/>
        <v>929.97846292231839</v>
      </c>
      <c r="I70" t="str">
        <f t="shared" si="18"/>
        <v/>
      </c>
      <c r="J70">
        <f t="shared" si="10"/>
        <v>551.47884925521748</v>
      </c>
      <c r="K70">
        <f t="shared" si="19"/>
        <v>551.47884925521748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1393.8400819577084</v>
      </c>
      <c r="F71">
        <f t="shared" si="15"/>
        <v>1138.5935898333648</v>
      </c>
      <c r="G71">
        <f t="shared" si="16"/>
        <v>1027.7001316811682</v>
      </c>
      <c r="H71">
        <f t="shared" si="17"/>
        <v>865.0286280018214</v>
      </c>
      <c r="I71" t="str">
        <f t="shared" si="18"/>
        <v/>
      </c>
      <c r="J71">
        <f t="shared" si="10"/>
        <v>545.56496183154343</v>
      </c>
      <c r="K71">
        <f t="shared" si="19"/>
        <v>545.56496183154343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82</v>
      </c>
      <c r="D72" s="3">
        <v>309</v>
      </c>
      <c r="E72">
        <f t="shared" si="14"/>
        <v>1394.1731264020841</v>
      </c>
      <c r="F72">
        <f t="shared" si="15"/>
        <v>1138.8656456268552</v>
      </c>
      <c r="G72">
        <f t="shared" si="16"/>
        <v>1037.9254008011471</v>
      </c>
      <c r="H72">
        <f t="shared" si="17"/>
        <v>873.63537061587112</v>
      </c>
      <c r="I72">
        <f t="shared" si="18"/>
        <v>539.26696854210661</v>
      </c>
      <c r="J72">
        <f t="shared" si="10"/>
        <v>537.23027501098409</v>
      </c>
      <c r="K72">
        <f t="shared" si="19"/>
        <v>539.26696854210661</v>
      </c>
      <c r="L72">
        <f t="shared" si="11"/>
        <v>230.26696854210661</v>
      </c>
      <c r="M72">
        <f t="shared" si="12"/>
        <v>74.520054544371078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1312.4866573268037</v>
      </c>
      <c r="F73">
        <f t="shared" si="15"/>
        <v>1072.1379834874494</v>
      </c>
      <c r="G73">
        <f t="shared" si="16"/>
        <v>965.43653559668894</v>
      </c>
      <c r="H73">
        <f t="shared" si="17"/>
        <v>812.62054568766439</v>
      </c>
      <c r="I73" t="str">
        <f t="shared" si="18"/>
        <v/>
      </c>
      <c r="J73">
        <f t="shared" si="10"/>
        <v>531.51743779978506</v>
      </c>
      <c r="K73">
        <f t="shared" si="19"/>
        <v>531.51743779978506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1235.5863077826082</v>
      </c>
      <c r="F74">
        <f t="shared" si="15"/>
        <v>1009.3199843637717</v>
      </c>
      <c r="G74">
        <f t="shared" si="16"/>
        <v>898.01030357817467</v>
      </c>
      <c r="H74">
        <f t="shared" si="17"/>
        <v>755.86700525666765</v>
      </c>
      <c r="I74" t="str">
        <f t="shared" si="18"/>
        <v/>
      </c>
      <c r="J74">
        <f t="shared" si="10"/>
        <v>525.45297910710406</v>
      </c>
      <c r="K74">
        <f t="shared" si="19"/>
        <v>525.45297910710406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1163.1916526216714</v>
      </c>
      <c r="F75">
        <f t="shared" si="15"/>
        <v>950.18257586805271</v>
      </c>
      <c r="G75">
        <f t="shared" si="16"/>
        <v>835.29312968682643</v>
      </c>
      <c r="H75">
        <f t="shared" si="17"/>
        <v>703.0771405763586</v>
      </c>
      <c r="I75" t="str">
        <f t="shared" si="18"/>
        <v/>
      </c>
      <c r="J75">
        <f t="shared" si="10"/>
        <v>519.10543529169411</v>
      </c>
      <c r="K75">
        <f t="shared" si="19"/>
        <v>519.10543529169411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1095.0386971808266</v>
      </c>
      <c r="F76">
        <f t="shared" si="15"/>
        <v>894.51010727025312</v>
      </c>
      <c r="G76">
        <f t="shared" si="16"/>
        <v>776.9561325988451</v>
      </c>
      <c r="H76">
        <f t="shared" si="17"/>
        <v>653.97412793957676</v>
      </c>
      <c r="I76" t="str">
        <f t="shared" si="18"/>
        <v/>
      </c>
      <c r="J76">
        <f t="shared" si="10"/>
        <v>512.53597933067647</v>
      </c>
      <c r="K76">
        <f t="shared" si="19"/>
        <v>512.53597933067647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1030.8789145974838</v>
      </c>
      <c r="F77">
        <f t="shared" si="15"/>
        <v>842.09956310517794</v>
      </c>
      <c r="G77">
        <f t="shared" si="16"/>
        <v>722.69340011126712</v>
      </c>
      <c r="H77">
        <f t="shared" si="17"/>
        <v>608.30047704826643</v>
      </c>
      <c r="I77" t="str">
        <f t="shared" si="18"/>
        <v/>
      </c>
      <c r="J77">
        <f t="shared" si="10"/>
        <v>505.79908605691139</v>
      </c>
      <c r="K77">
        <f t="shared" si="19"/>
        <v>505.79908605691139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970.4783395304961</v>
      </c>
      <c r="F78">
        <f t="shared" si="15"/>
        <v>792.75982285540101</v>
      </c>
      <c r="G78">
        <f t="shared" si="16"/>
        <v>672.22038497513029</v>
      </c>
      <c r="H78">
        <f t="shared" si="17"/>
        <v>565.81668076529309</v>
      </c>
      <c r="I78" t="str">
        <f t="shared" si="18"/>
        <v/>
      </c>
      <c r="J78">
        <f t="shared" si="10"/>
        <v>498.94314209010804</v>
      </c>
      <c r="K78">
        <f t="shared" si="19"/>
        <v>498.94314209010804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913.61671498113276</v>
      </c>
      <c r="F79">
        <f t="shared" si="15"/>
        <v>746.31096401035813</v>
      </c>
      <c r="G79">
        <f t="shared" si="16"/>
        <v>625.27241276389145</v>
      </c>
      <c r="H79">
        <f t="shared" si="17"/>
        <v>526.29995916779626</v>
      </c>
      <c r="I79" t="str">
        <f t="shared" si="18"/>
        <v/>
      </c>
      <c r="J79">
        <f t="shared" si="10"/>
        <v>492.01100484256187</v>
      </c>
      <c r="K79">
        <f t="shared" si="19"/>
        <v>492.01100484256187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860.08668910295353</v>
      </c>
      <c r="F80">
        <f t="shared" si="15"/>
        <v>702.58360596014086</v>
      </c>
      <c r="G80">
        <f t="shared" si="16"/>
        <v>581.60329395253689</v>
      </c>
      <c r="H80">
        <f t="shared" si="17"/>
        <v>489.54309131604253</v>
      </c>
      <c r="I80" t="str">
        <f t="shared" si="18"/>
        <v/>
      </c>
      <c r="J80">
        <f t="shared" si="10"/>
        <v>485.04051464409832</v>
      </c>
      <c r="K80">
        <f t="shared" si="19"/>
        <v>485.04051464409832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809.69305907166699</v>
      </c>
      <c r="F81">
        <f t="shared" si="15"/>
        <v>661.41829233143005</v>
      </c>
      <c r="G81">
        <f t="shared" si="16"/>
        <v>540.98403292929538</v>
      </c>
      <c r="H81">
        <f t="shared" si="17"/>
        <v>455.35332861171776</v>
      </c>
      <c r="I81" t="str">
        <f t="shared" si="18"/>
        <v/>
      </c>
      <c r="J81">
        <f t="shared" si="10"/>
        <v>478.0649637197123</v>
      </c>
      <c r="K81">
        <f t="shared" si="19"/>
        <v>478.0649637197123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81</v>
      </c>
      <c r="D82" s="3">
        <v>299</v>
      </c>
      <c r="E82">
        <f t="shared" si="14"/>
        <v>843.25205925766568</v>
      </c>
      <c r="F82">
        <f t="shared" si="15"/>
        <v>688.83181199383432</v>
      </c>
      <c r="G82">
        <f t="shared" si="16"/>
        <v>584.20162717016603</v>
      </c>
      <c r="H82">
        <f t="shared" si="17"/>
        <v>491.73014233321084</v>
      </c>
      <c r="I82">
        <f t="shared" si="18"/>
        <v>471.11352546575688</v>
      </c>
      <c r="J82">
        <f t="shared" si="10"/>
        <v>469.10166966062349</v>
      </c>
      <c r="K82">
        <f t="shared" si="19"/>
        <v>471.11352546575688</v>
      </c>
      <c r="L82">
        <f t="shared" si="11"/>
        <v>172.11352546575688</v>
      </c>
      <c r="M82">
        <f t="shared" si="12"/>
        <v>57.563051995236414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793.84479271611281</v>
      </c>
      <c r="F83">
        <f t="shared" si="15"/>
        <v>648.47223437544039</v>
      </c>
      <c r="G83">
        <f t="shared" si="16"/>
        <v>543.40089816644775</v>
      </c>
      <c r="H83">
        <f t="shared" si="17"/>
        <v>457.38763565879304</v>
      </c>
      <c r="I83" t="str">
        <f t="shared" si="18"/>
        <v/>
      </c>
      <c r="J83">
        <f t="shared" si="10"/>
        <v>463.08459871664735</v>
      </c>
      <c r="K83">
        <f t="shared" si="19"/>
        <v>463.08459871664735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747.33236403508886</v>
      </c>
      <c r="F84">
        <f t="shared" si="15"/>
        <v>610.47737841648961</v>
      </c>
      <c r="G84">
        <f t="shared" si="16"/>
        <v>505.449698177735</v>
      </c>
      <c r="H84">
        <f t="shared" si="17"/>
        <v>425.4436147861328</v>
      </c>
      <c r="I84" t="str">
        <f t="shared" si="18"/>
        <v/>
      </c>
      <c r="J84">
        <f t="shared" si="10"/>
        <v>457.03376363035682</v>
      </c>
      <c r="K84">
        <f t="shared" si="19"/>
        <v>457.03376363035682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703.54516079064592</v>
      </c>
      <c r="F85">
        <f t="shared" si="15"/>
        <v>574.70869191062525</v>
      </c>
      <c r="G85">
        <f t="shared" si="16"/>
        <v>470.14901567149815</v>
      </c>
      <c r="H85">
        <f t="shared" si="17"/>
        <v>395.73056910816314</v>
      </c>
      <c r="I85" t="str">
        <f t="shared" si="18"/>
        <v/>
      </c>
      <c r="J85">
        <f t="shared" si="10"/>
        <v>450.97812280246211</v>
      </c>
      <c r="K85">
        <f t="shared" si="19"/>
        <v>450.97812280246211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662.32350837772049</v>
      </c>
      <c r="F86">
        <f t="shared" si="15"/>
        <v>541.03574061066399</v>
      </c>
      <c r="G86">
        <f t="shared" si="16"/>
        <v>437.31373811039975</v>
      </c>
      <c r="H86">
        <f t="shared" si="17"/>
        <v>368.09268698366441</v>
      </c>
      <c r="I86" t="str">
        <f t="shared" si="18"/>
        <v/>
      </c>
      <c r="J86">
        <f t="shared" si="10"/>
        <v>444.94305362699959</v>
      </c>
      <c r="K86">
        <f t="shared" si="19"/>
        <v>444.94305362699959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623.51708774002668</v>
      </c>
      <c r="F87">
        <f t="shared" si="15"/>
        <v>509.33573258650387</v>
      </c>
      <c r="G87">
        <f t="shared" si="16"/>
        <v>406.77168124439203</v>
      </c>
      <c r="H87">
        <f t="shared" si="17"/>
        <v>342.38503867974003</v>
      </c>
      <c r="I87" t="str">
        <f t="shared" si="18"/>
        <v/>
      </c>
      <c r="J87">
        <f t="shared" si="10"/>
        <v>438.95069390676377</v>
      </c>
      <c r="K87">
        <f t="shared" si="19"/>
        <v>438.95069390676377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586.98438721593448</v>
      </c>
      <c r="F88">
        <f t="shared" si="15"/>
        <v>479.49307045154063</v>
      </c>
      <c r="G88">
        <f t="shared" si="16"/>
        <v>378.36268619719903</v>
      </c>
      <c r="H88">
        <f t="shared" si="17"/>
        <v>318.47281637771164</v>
      </c>
      <c r="I88" t="str">
        <f t="shared" si="18"/>
        <v/>
      </c>
      <c r="J88">
        <f t="shared" si="10"/>
        <v>433.02025407382905</v>
      </c>
      <c r="K88">
        <f t="shared" si="19"/>
        <v>433.02025407382905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552.59218650143134</v>
      </c>
      <c r="F89">
        <f t="shared" si="15"/>
        <v>451.39892982473674</v>
      </c>
      <c r="G89">
        <f t="shared" si="16"/>
        <v>351.93777961241437</v>
      </c>
      <c r="H89">
        <f t="shared" si="17"/>
        <v>296.23062725711702</v>
      </c>
      <c r="I89" t="str">
        <f t="shared" si="18"/>
        <v/>
      </c>
      <c r="J89">
        <f t="shared" si="10"/>
        <v>427.16830256761978</v>
      </c>
      <c r="K89">
        <f t="shared" si="19"/>
        <v>427.16830256761978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520.21507084838402</v>
      </c>
      <c r="F90">
        <f t="shared" si="15"/>
        <v>424.95086249116173</v>
      </c>
      <c r="G90">
        <f t="shared" si="16"/>
        <v>327.35839245512068</v>
      </c>
      <c r="H90">
        <f t="shared" si="17"/>
        <v>275.54183595082611</v>
      </c>
      <c r="I90" t="str">
        <f t="shared" si="18"/>
        <v/>
      </c>
      <c r="J90">
        <f t="shared" si="10"/>
        <v>421.40902654033562</v>
      </c>
      <c r="K90">
        <f t="shared" si="19"/>
        <v>421.40902654033562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489.73497372657522</v>
      </c>
      <c r="F91">
        <f t="shared" si="15"/>
        <v>400.05242281388826</v>
      </c>
      <c r="G91">
        <f t="shared" si="16"/>
        <v>304.49563337252096</v>
      </c>
      <c r="H91">
        <f t="shared" si="17"/>
        <v>256.29795292319119</v>
      </c>
      <c r="I91" t="str">
        <f t="shared" si="18"/>
        <v/>
      </c>
      <c r="J91">
        <f t="shared" si="10"/>
        <v>415.75446989069707</v>
      </c>
      <c r="K91">
        <f t="shared" si="19"/>
        <v>415.75446989069707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461.0407462817825</v>
      </c>
      <c r="F92">
        <f t="shared" si="15"/>
        <v>376.61281603491426</v>
      </c>
      <c r="G92">
        <f t="shared" si="16"/>
        <v>283.22961280317213</v>
      </c>
      <c r="H92">
        <f t="shared" si="17"/>
        <v>238.39806556395772</v>
      </c>
      <c r="I92" t="str">
        <f t="shared" si="18"/>
        <v/>
      </c>
      <c r="J92">
        <f t="shared" si="10"/>
        <v>410.21475047095646</v>
      </c>
      <c r="K92">
        <f t="shared" si="19"/>
        <v>410.21475047095646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434.0277520198851</v>
      </c>
      <c r="F93">
        <f t="shared" si="15"/>
        <v>354.54656718260503</v>
      </c>
      <c r="G93">
        <f t="shared" si="16"/>
        <v>263.44881429053078</v>
      </c>
      <c r="H93">
        <f t="shared" si="17"/>
        <v>221.74830901466197</v>
      </c>
      <c r="I93" t="str">
        <f t="shared" si="18"/>
        <v/>
      </c>
      <c r="J93">
        <f t="shared" si="10"/>
        <v>404.79825816794306</v>
      </c>
      <c r="K93">
        <f t="shared" si="19"/>
        <v>404.79825816794306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408.59748523897116</v>
      </c>
      <c r="F94">
        <f t="shared" si="15"/>
        <v>333.77320937829165</v>
      </c>
      <c r="G94">
        <f t="shared" si="16"/>
        <v>245.04950970405463</v>
      </c>
      <c r="H94">
        <f t="shared" si="17"/>
        <v>206.26137395259192</v>
      </c>
      <c r="I94" t="str">
        <f t="shared" si="18"/>
        <v/>
      </c>
      <c r="J94">
        <f t="shared" si="10"/>
        <v>399.5118354256997</v>
      </c>
      <c r="K94">
        <f t="shared" si="19"/>
        <v>399.5118354256997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384.65721181801831</v>
      </c>
      <c r="F95">
        <f t="shared" si="15"/>
        <v>314.21699040540233</v>
      </c>
      <c r="G95">
        <f t="shared" si="16"/>
        <v>227.93521530135024</v>
      </c>
      <c r="H95">
        <f t="shared" si="17"/>
        <v>191.85604875119017</v>
      </c>
      <c r="I95" t="str">
        <f t="shared" si="18"/>
        <v/>
      </c>
      <c r="J95">
        <f t="shared" si="10"/>
        <v>394.36094165421218</v>
      </c>
      <c r="K95">
        <f t="shared" si="19"/>
        <v>394.36094165421218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362.11963105224606</v>
      </c>
      <c r="F96">
        <f t="shared" si="15"/>
        <v>295.80659647110116</v>
      </c>
      <c r="G96">
        <f t="shared" si="16"/>
        <v>212.01618577902113</v>
      </c>
      <c r="H96">
        <f t="shared" si="17"/>
        <v>178.45679361604249</v>
      </c>
      <c r="I96" t="str">
        <f t="shared" si="18"/>
        <v/>
      </c>
      <c r="J96">
        <f t="shared" si="10"/>
        <v>389.34980285505861</v>
      </c>
      <c r="K96">
        <f t="shared" si="19"/>
        <v>389.34980285505861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340.90255730198771</v>
      </c>
      <c r="F97">
        <f t="shared" si="15"/>
        <v>278.47489215310259</v>
      </c>
      <c r="G97">
        <f t="shared" si="16"/>
        <v>197.20894365908066</v>
      </c>
      <c r="H97">
        <f t="shared" si="17"/>
        <v>165.99334446327288</v>
      </c>
      <c r="I97" t="str">
        <f t="shared" si="18"/>
        <v/>
      </c>
      <c r="J97">
        <f t="shared" si="10"/>
        <v>384.48154768982971</v>
      </c>
      <c r="K97">
        <f t="shared" si="19"/>
        <v>384.48154768982971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320.92862029418052</v>
      </c>
      <c r="F98">
        <f t="shared" si="15"/>
        <v>262.15867558334924</v>
      </c>
      <c r="G98">
        <f t="shared" si="16"/>
        <v>183.43584154308812</v>
      </c>
      <c r="H98">
        <f t="shared" si="17"/>
        <v>154.40034446313058</v>
      </c>
      <c r="I98" t="str">
        <f t="shared" si="18"/>
        <v/>
      </c>
      <c r="J98">
        <f t="shared" si="10"/>
        <v>379.75833112021866</v>
      </c>
      <c r="K98">
        <f t="shared" si="19"/>
        <v>379.75833112021866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302.12498298359276</v>
      </c>
      <c r="F99">
        <f t="shared" si="15"/>
        <v>246.79844797580631</v>
      </c>
      <c r="G99">
        <f t="shared" si="16"/>
        <v>170.62465493852133</v>
      </c>
      <c r="H99">
        <f t="shared" si="17"/>
        <v>143.6170013166282</v>
      </c>
      <c r="I99" t="str">
        <f t="shared" si="18"/>
        <v/>
      </c>
      <c r="J99">
        <f t="shared" si="10"/>
        <v>375.18144665917811</v>
      </c>
      <c r="K99">
        <f t="shared" si="19"/>
        <v>375.18144665917811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284.42307594493906</v>
      </c>
      <c r="F100">
        <f t="shared" si="15"/>
        <v>232.33819665793041</v>
      </c>
      <c r="G100">
        <f t="shared" si="16"/>
        <v>158.70820352221642</v>
      </c>
      <c r="H100">
        <f t="shared" si="17"/>
        <v>133.58676846803056</v>
      </c>
      <c r="I100" t="str">
        <f t="shared" si="18"/>
        <v/>
      </c>
      <c r="J100">
        <f t="shared" si="10"/>
        <v>370.75142818989991</v>
      </c>
      <c r="K100">
        <f t="shared" si="19"/>
        <v>370.75142818989991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267.75834732731704</v>
      </c>
      <c r="F101">
        <f t="shared" si="15"/>
        <v>218.72519081461533</v>
      </c>
      <c r="G101">
        <f t="shared" si="16"/>
        <v>147.62399885482549</v>
      </c>
      <c r="H101">
        <f t="shared" si="17"/>
        <v>124.25704858151099</v>
      </c>
      <c r="I101" t="str">
        <f t="shared" si="18"/>
        <v/>
      </c>
      <c r="J101">
        <f t="shared" si="10"/>
        <v>366.46814223310434</v>
      </c>
      <c r="K101">
        <f t="shared" si="19"/>
        <v>366.46814223310434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252.07002745914806</v>
      </c>
      <c r="F102">
        <f t="shared" si="15"/>
        <v>205.90978919977312</v>
      </c>
      <c r="G102">
        <f t="shared" si="16"/>
        <v>137.3139166989493</v>
      </c>
      <c r="H102">
        <f t="shared" si="17"/>
        <v>115.57891772704252</v>
      </c>
      <c r="I102" t="str">
        <f t="shared" si="18"/>
        <v/>
      </c>
      <c r="J102">
        <f t="shared" si="10"/>
        <v>362.33087147273056</v>
      </c>
      <c r="K102">
        <f t="shared" si="19"/>
        <v>362.33087147273056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237.30090724522969</v>
      </c>
      <c r="F103">
        <f t="shared" si="15"/>
        <v>193.84525911435111</v>
      </c>
      <c r="G103">
        <f t="shared" si="16"/>
        <v>127.72389222262053</v>
      </c>
      <c r="H103">
        <f t="shared" si="17"/>
        <v>107.50686882918738</v>
      </c>
      <c r="I103" t="str">
        <f t="shared" si="18"/>
        <v/>
      </c>
      <c r="J103">
        <f t="shared" si="10"/>
        <v>358.33839028516371</v>
      </c>
      <c r="K103">
        <f t="shared" si="19"/>
        <v>358.33839028516371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223.3971295478012</v>
      </c>
      <c r="F104">
        <f t="shared" si="15"/>
        <v>182.4876059906691</v>
      </c>
      <c r="G104">
        <f t="shared" si="16"/>
        <v>118.80363648982139</v>
      </c>
      <c r="H104">
        <f t="shared" si="17"/>
        <v>99.998573033461525</v>
      </c>
      <c r="I104" t="str">
        <f t="shared" si="18"/>
        <v/>
      </c>
      <c r="J104">
        <f t="shared" si="10"/>
        <v>354.48903295720754</v>
      </c>
      <c r="K104">
        <f t="shared" si="19"/>
        <v>354.48903295720754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210.30799279087165</v>
      </c>
      <c r="F105">
        <f t="shared" si="15"/>
        <v>171.79541296163805</v>
      </c>
      <c r="G105">
        <f t="shared" si="16"/>
        <v>110.50637275134578</v>
      </c>
      <c r="H105">
        <f t="shared" si="17"/>
        <v>93.014657738907971</v>
      </c>
      <c r="I105" t="str">
        <f t="shared" si="18"/>
        <v/>
      </c>
      <c r="J105">
        <f t="shared" si="10"/>
        <v>350.78075522273002</v>
      </c>
      <c r="K105">
        <f t="shared" si="19"/>
        <v>350.78075522273002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197.98576607163329</v>
      </c>
      <c r="F106">
        <f t="shared" si="15"/>
        <v>161.7296898298334</v>
      </c>
      <c r="G106">
        <f t="shared" si="16"/>
        <v>102.78859115314725</v>
      </c>
      <c r="H106">
        <f t="shared" si="17"/>
        <v>86.5185001329084</v>
      </c>
      <c r="I106" t="str">
        <f t="shared" si="18"/>
        <v/>
      </c>
      <c r="J106">
        <f t="shared" si="10"/>
        <v>347.21118969692503</v>
      </c>
      <c r="K106">
        <f t="shared" si="19"/>
        <v>347.21118969692503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186.38551510474448</v>
      </c>
      <c r="F107">
        <f t="shared" si="15"/>
        <v>152.25373088567193</v>
      </c>
      <c r="G107">
        <f t="shared" si="16"/>
        <v>95.609820575892456</v>
      </c>
      <c r="H107">
        <f t="shared" si="17"/>
        <v>80.476035145554391</v>
      </c>
      <c r="I107" t="str">
        <f t="shared" si="18"/>
        <v/>
      </c>
      <c r="J107">
        <f t="shared" si="10"/>
        <v>343.77769574011757</v>
      </c>
      <c r="K107">
        <f t="shared" si="19"/>
        <v>343.77769574011757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175.46493836477012</v>
      </c>
      <c r="F108">
        <f t="shared" si="15"/>
        <v>143.33298105621236</v>
      </c>
      <c r="G108">
        <f t="shared" si="16"/>
        <v>88.932416409274396</v>
      </c>
      <c r="H108">
        <f t="shared" si="17"/>
        <v>74.855576816514059</v>
      </c>
      <c r="I108" t="str">
        <f t="shared" si="18"/>
        <v/>
      </c>
      <c r="J108">
        <f t="shared" si="10"/>
        <v>340.47740423969833</v>
      </c>
      <c r="K108">
        <f t="shared" si="19"/>
        <v>340.47740423969833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165.18421282925576</v>
      </c>
      <c r="F109">
        <f t="shared" si="15"/>
        <v>134.93490989647654</v>
      </c>
      <c r="G109">
        <f t="shared" si="16"/>
        <v>82.721363148199302</v>
      </c>
      <c r="H109">
        <f t="shared" si="17"/>
        <v>69.627652137663432</v>
      </c>
      <c r="I109" t="str">
        <f t="shared" si="18"/>
        <v/>
      </c>
      <c r="J109">
        <f t="shared" si="10"/>
        <v>337.30725775881308</v>
      </c>
      <c r="K109">
        <f t="shared" si="19"/>
        <v>337.30725775881308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155.50584875992135</v>
      </c>
      <c r="F110">
        <f t="shared" si="15"/>
        <v>127.02889296378792</v>
      </c>
      <c r="G110">
        <f t="shared" si="16"/>
        <v>76.944090775685424</v>
      </c>
      <c r="H110">
        <f t="shared" si="17"/>
        <v>64.76484650017332</v>
      </c>
      <c r="I110" t="str">
        <f t="shared" si="18"/>
        <v/>
      </c>
      <c r="J110">
        <f t="shared" si="10"/>
        <v>334.26404646361459</v>
      </c>
      <c r="K110">
        <f t="shared" si="19"/>
        <v>334.26404646361459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146.39455299241919</v>
      </c>
      <c r="F111">
        <f t="shared" si="15"/>
        <v>119.5861001425462</v>
      </c>
      <c r="G111">
        <f t="shared" si="16"/>
        <v>71.570303969607579</v>
      </c>
      <c r="H111">
        <f t="shared" si="17"/>
        <v>60.241659935594825</v>
      </c>
      <c r="I111" t="str">
        <f t="shared" si="18"/>
        <v/>
      </c>
      <c r="J111">
        <f t="shared" si="10"/>
        <v>331.34444020695139</v>
      </c>
      <c r="K111">
        <f t="shared" si="19"/>
        <v>331.34444020695139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137.81710023612794</v>
      </c>
      <c r="F112">
        <f t="shared" si="15"/>
        <v>112.57939051220278</v>
      </c>
      <c r="G112">
        <f t="shared" si="16"/>
        <v>66.571823237668212</v>
      </c>
      <c r="H112">
        <f t="shared" si="17"/>
        <v>56.0343733970888</v>
      </c>
      <c r="I112" t="str">
        <f t="shared" si="18"/>
        <v/>
      </c>
      <c r="J112">
        <f t="shared" si="10"/>
        <v>328.54501711511398</v>
      </c>
      <c r="K112">
        <f t="shared" si="19"/>
        <v>328.54501711511398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129.74221191466384</v>
      </c>
      <c r="F113">
        <f t="shared" si="15"/>
        <v>105.98321337506238</v>
      </c>
      <c r="G113">
        <f t="shared" si="16"/>
        <v>61.922437147525791</v>
      </c>
      <c r="H113">
        <f t="shared" si="17"/>
        <v>52.120924379594285</v>
      </c>
      <c r="I113" t="str">
        <f t="shared" si="18"/>
        <v/>
      </c>
      <c r="J113">
        <f t="shared" si="10"/>
        <v>325.86228899546813</v>
      </c>
      <c r="K113">
        <f t="shared" si="19"/>
        <v>325.86228899546813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122.14044210528859</v>
      </c>
      <c r="F114">
        <f t="shared" si="15"/>
        <v>99.773515082998145</v>
      </c>
      <c r="G114">
        <f t="shared" si="16"/>
        <v>57.597764877193228</v>
      </c>
      <c r="H114">
        <f t="shared" si="17"/>
        <v>48.480791226703062</v>
      </c>
      <c r="I114" t="str">
        <f t="shared" si="18"/>
        <v/>
      </c>
      <c r="J114">
        <f t="shared" si="10"/>
        <v>323.29272385629508</v>
      </c>
      <c r="K114">
        <f t="shared" si="19"/>
        <v>323.29272385629508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114.9840701612799</v>
      </c>
      <c r="F115">
        <f t="shared" si="15"/>
        <v>93.92765132331408</v>
      </c>
      <c r="G115">
        <f t="shared" si="16"/>
        <v>53.575128364936937</v>
      </c>
      <c r="H115">
        <f t="shared" si="17"/>
        <v>45.09488551755927</v>
      </c>
      <c r="I115" t="str">
        <f t="shared" si="18"/>
        <v/>
      </c>
      <c r="J115">
        <f t="shared" si="10"/>
        <v>320.83276580575483</v>
      </c>
      <c r="K115">
        <f t="shared" si="19"/>
        <v>320.83276580575483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108.24699962570109</v>
      </c>
      <c r="F116">
        <f t="shared" si="15"/>
        <v>88.424304543896383</v>
      </c>
      <c r="G116">
        <f t="shared" si="16"/>
        <v>49.833433388246114</v>
      </c>
      <c r="H116">
        <f t="shared" si="17"/>
        <v>41.945451969474149</v>
      </c>
      <c r="I116" t="str">
        <f t="shared" si="18"/>
        <v/>
      </c>
      <c r="J116">
        <f t="shared" si="10"/>
        <v>318.47885257442221</v>
      </c>
      <c r="K116">
        <f t="shared" si="19"/>
        <v>318.47885257442221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101.90466306794809</v>
      </c>
      <c r="F117">
        <f t="shared" si="15"/>
        <v>83.243406216535405</v>
      </c>
      <c r="G117">
        <f t="shared" si="16"/>
        <v>46.353058948264561</v>
      </c>
      <c r="H117">
        <f t="shared" si="17"/>
        <v>39.015975331357048</v>
      </c>
      <c r="I117" t="str">
        <f t="shared" si="18"/>
        <v/>
      </c>
      <c r="J117">
        <f t="shared" si="10"/>
        <v>316.22743088517836</v>
      </c>
      <c r="K117">
        <f t="shared" si="19"/>
        <v>316.22743088517836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95.933932496050616</v>
      </c>
      <c r="F118">
        <f t="shared" si="15"/>
        <v>78.366063654943872</v>
      </c>
      <c r="G118">
        <f t="shared" si="16"/>
        <v>43.115754379630346</v>
      </c>
      <c r="H118">
        <f t="shared" si="17"/>
        <v>36.291093779723205</v>
      </c>
      <c r="I118" t="str">
        <f t="shared" si="18"/>
        <v/>
      </c>
      <c r="J118">
        <f t="shared" si="10"/>
        <v>314.07496987522069</v>
      </c>
      <c r="K118">
        <f t="shared" si="19"/>
        <v>314.07496987522069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90.313035018036388</v>
      </c>
      <c r="F119">
        <f t="shared" si="15"/>
        <v>73.774491120605092</v>
      </c>
      <c r="G119">
        <f t="shared" si="16"/>
        <v>40.104543646179629</v>
      </c>
      <c r="H119">
        <f t="shared" si="17"/>
        <v>33.756518363137253</v>
      </c>
      <c r="I119" t="str">
        <f t="shared" si="18"/>
        <v/>
      </c>
      <c r="J119">
        <f t="shared" si="10"/>
        <v>312.01797275746782</v>
      </c>
      <c r="K119">
        <f t="shared" si="19"/>
        <v>312.01797275746782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85.021473444809004</v>
      </c>
      <c r="F120">
        <f t="shared" si="15"/>
        <v>69.451944965221927</v>
      </c>
      <c r="G120">
        <f t="shared" si="16"/>
        <v>37.30363632065287</v>
      </c>
      <c r="H120">
        <f t="shared" si="17"/>
        <v>31.398958072668862</v>
      </c>
      <c r="I120" t="str">
        <f t="shared" si="18"/>
        <v/>
      </c>
      <c r="J120">
        <f t="shared" si="10"/>
        <v>310.05298689255306</v>
      </c>
      <c r="K120">
        <f t="shared" si="19"/>
        <v>310.05298689255306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80.03995154500933</v>
      </c>
      <c r="F121">
        <f t="shared" si="15"/>
        <v>65.382662573256297</v>
      </c>
      <c r="G121">
        <f t="shared" si="16"/>
        <v>34.698344781591665</v>
      </c>
      <c r="H121">
        <f t="shared" si="17"/>
        <v>29.206050145438937</v>
      </c>
      <c r="I121" t="str">
        <f t="shared" si="18"/>
        <v/>
      </c>
      <c r="J121">
        <f t="shared" si="10"/>
        <v>308.17661242781736</v>
      </c>
      <c r="K121">
        <f t="shared" si="19"/>
        <v>308.17661242781736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75.350303679294612</v>
      </c>
      <c r="F122">
        <f t="shared" si="15"/>
        <v>61.551804881907081</v>
      </c>
      <c r="G122">
        <f t="shared" si="16"/>
        <v>32.275007193216659</v>
      </c>
      <c r="H122">
        <f t="shared" si="17"/>
        <v>27.166295235776619</v>
      </c>
      <c r="I122" t="str">
        <f t="shared" si="18"/>
        <v/>
      </c>
      <c r="J122">
        <f t="shared" si="10"/>
        <v>306.38550964613046</v>
      </c>
      <c r="K122">
        <f t="shared" si="19"/>
        <v>306.38550964613046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70.93542855743938</v>
      </c>
      <c r="F123">
        <f t="shared" si="15"/>
        <v>57.945402268919459</v>
      </c>
      <c r="G123">
        <f t="shared" si="16"/>
        <v>30.02091586440233</v>
      </c>
      <c r="H123">
        <f t="shared" si="17"/>
        <v>25.26899711403231</v>
      </c>
      <c r="I123" t="str">
        <f t="shared" si="18"/>
        <v/>
      </c>
      <c r="J123">
        <f t="shared" si="10"/>
        <v>304.67640515488716</v>
      </c>
      <c r="K123">
        <f t="shared" si="19"/>
        <v>304.67640515488716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66.779226876696399</v>
      </c>
      <c r="F124">
        <f t="shared" si="15"/>
        <v>54.55030361089981</v>
      </c>
      <c r="G124">
        <f t="shared" si="16"/>
        <v>27.924250611071692</v>
      </c>
      <c r="H124">
        <f t="shared" si="17"/>
        <v>23.504206576834669</v>
      </c>
      <c r="I124" t="str">
        <f t="shared" si="18"/>
        <v/>
      </c>
      <c r="J124">
        <f t="shared" si="10"/>
        <v>303.0460970340651</v>
      </c>
      <c r="K124">
        <f t="shared" si="19"/>
        <v>303.0460970340651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62.866542614009518</v>
      </c>
      <c r="F125">
        <f t="shared" si="15"/>
        <v>51.354128326372198</v>
      </c>
      <c r="G125">
        <f t="shared" si="16"/>
        <v>25.974016772571293</v>
      </c>
      <c r="H125">
        <f t="shared" si="17"/>
        <v>21.862669274663631</v>
      </c>
      <c r="I125" t="str">
        <f t="shared" si="18"/>
        <v/>
      </c>
      <c r="J125">
        <f t="shared" si="10"/>
        <v>301.49145905170855</v>
      </c>
      <c r="K125">
        <f t="shared" si="19"/>
        <v>301.49145905170855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59.183107757994343</v>
      </c>
      <c r="F126">
        <f t="shared" si="15"/>
        <v>48.345221228696332</v>
      </c>
      <c r="G126">
        <f t="shared" si="16"/>
        <v>24.159987556991876</v>
      </c>
      <c r="H126">
        <f t="shared" si="17"/>
        <v>20.335777183153514</v>
      </c>
      <c r="I126" t="str">
        <f t="shared" si="18"/>
        <v/>
      </c>
      <c r="J126">
        <f t="shared" si="10"/>
        <v>300.00944404554281</v>
      </c>
      <c r="K126">
        <f t="shared" si="19"/>
        <v>300.00944404554281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55.715490279146081</v>
      </c>
      <c r="F127">
        <f t="shared" si="15"/>
        <v>45.512610024213437</v>
      </c>
      <c r="G127">
        <f t="shared" si="16"/>
        <v>22.47265041310045</v>
      </c>
      <c r="H127">
        <f t="shared" si="17"/>
        <v>18.915523463647585</v>
      </c>
      <c r="I127" t="str">
        <f t="shared" si="18"/>
        <v/>
      </c>
      <c r="J127">
        <f t="shared" si="10"/>
        <v>298.59708656056586</v>
      </c>
      <c r="K127">
        <f t="shared" si="19"/>
        <v>298.59708656056586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52.451045148542569</v>
      </c>
      <c r="F128">
        <f t="shared" si="15"/>
        <v>42.84596530063267</v>
      </c>
      <c r="G128">
        <f t="shared" si="16"/>
        <v>20.903157147664654</v>
      </c>
      <c r="H128">
        <f t="shared" si="17"/>
        <v>17.594460476298252</v>
      </c>
      <c r="I128" t="str">
        <f t="shared" si="18"/>
        <v/>
      </c>
      <c r="J128">
        <f t="shared" si="10"/>
        <v>297.2515048243344</v>
      </c>
      <c r="K128">
        <f t="shared" si="19"/>
        <v>297.2515048243344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49.377868226427026</v>
      </c>
      <c r="F129">
        <f t="shared" si="15"/>
        <v>40.335562859751541</v>
      </c>
      <c r="G129">
        <f t="shared" si="16"/>
        <v>19.443277526590641</v>
      </c>
      <c r="H129">
        <f t="shared" si="17"/>
        <v>16.365660725538607</v>
      </c>
      <c r="I129" t="str">
        <f t="shared" si="18"/>
        <v/>
      </c>
      <c r="J129">
        <f t="shared" si="10"/>
        <v>295.96990213421293</v>
      </c>
      <c r="K129">
        <f t="shared" si="19"/>
        <v>295.96990213421293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46.484752852520423</v>
      </c>
      <c r="F130">
        <f t="shared" si="15"/>
        <v>37.972248257152557</v>
      </c>
      <c r="G130">
        <f t="shared" si="16"/>
        <v>18.085356116564444</v>
      </c>
      <c r="H130">
        <f t="shared" si="17"/>
        <v>15.222680533128088</v>
      </c>
      <c r="I130" t="str">
        <f t="shared" si="18"/>
        <v/>
      </c>
      <c r="J130">
        <f t="shared" si="10"/>
        <v>294.74956772402447</v>
      </c>
      <c r="K130">
        <f t="shared" si="19"/>
        <v>294.74956772402447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43.761148979765565</v>
      </c>
      <c r="F131">
        <f t="shared" si="15"/>
        <v>35.747403419566588</v>
      </c>
      <c r="G131">
        <f t="shared" si="16"/>
        <v>16.822272140879537</v>
      </c>
      <c r="H131">
        <f t="shared" si="17"/>
        <v>14.159526248278031</v>
      </c>
      <c r="I131" t="str">
        <f t="shared" si="18"/>
        <v/>
      </c>
      <c r="J131">
        <f t="shared" ref="J131:J150" si="20">$O$2+F131-H131</f>
        <v>293.58787717128854</v>
      </c>
      <c r="K131">
        <f t="shared" si="19"/>
        <v>293.58787717128854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41.197124702479783</v>
      </c>
      <c r="F132">
        <f t="shared" ref="F132:F150" si="25">E132*$O$3</f>
        <v>33.652915218169539</v>
      </c>
      <c r="G132">
        <f t="shared" ref="G132:G150" si="26">(G131*EXP(-1/$O$6)+C132)</f>
        <v>15.64740213893943</v>
      </c>
      <c r="H132">
        <f t="shared" ref="H132:H150" si="27">G132*$O$4</f>
        <v>13.170622817667162</v>
      </c>
      <c r="I132" t="str">
        <f t="shared" ref="I132:I150" si="28">IF(ISBLANK(D132),"",($O$2+((E131*EXP(-1/$O$5))*$O$3)-((G131*EXP(-1/$O$6))*$O$4)))</f>
        <v/>
      </c>
      <c r="J132">
        <f t="shared" si="20"/>
        <v>292.48229240050239</v>
      </c>
      <c r="K132">
        <f t="shared" ref="K132:K150" si="29">IF(I132="",J132,I132)</f>
        <v>292.48229240050239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38.783330038624641</v>
      </c>
      <c r="F133">
        <f t="shared" si="25"/>
        <v>31.681145883211617</v>
      </c>
      <c r="G133">
        <f t="shared" si="26"/>
        <v>14.554585233626174</v>
      </c>
      <c r="H133">
        <f t="shared" si="27"/>
        <v>12.250784550531865</v>
      </c>
      <c r="I133" t="str">
        <f t="shared" si="28"/>
        <v/>
      </c>
      <c r="J133">
        <f t="shared" si="20"/>
        <v>291.43036133267975</v>
      </c>
      <c r="K133">
        <f t="shared" si="29"/>
        <v>291.43036133267975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36.510962834120924</v>
      </c>
      <c r="F134">
        <f t="shared" si="25"/>
        <v>29.824905152093084</v>
      </c>
      <c r="G134">
        <f t="shared" si="26"/>
        <v>13.538090824401037</v>
      </c>
      <c r="H134">
        <f t="shared" si="27"/>
        <v>11.395187925526923</v>
      </c>
      <c r="I134" t="str">
        <f t="shared" si="28"/>
        <v/>
      </c>
      <c r="J134">
        <f t="shared" si="20"/>
        <v>290.4297172265662</v>
      </c>
      <c r="K134">
        <f t="shared" si="29"/>
        <v>290.4297172265662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34.371736664875442</v>
      </c>
      <c r="F135">
        <f t="shared" si="25"/>
        <v>28.0774240493215</v>
      </c>
      <c r="G135">
        <f t="shared" si="26"/>
        <v>12.592588536723875</v>
      </c>
      <c r="H135">
        <f t="shared" si="27"/>
        <v>10.599346296759187</v>
      </c>
      <c r="I135" t="str">
        <f t="shared" si="28"/>
        <v/>
      </c>
      <c r="J135">
        <f t="shared" si="20"/>
        <v>289.47807775256234</v>
      </c>
      <c r="K135">
        <f t="shared" si="29"/>
        <v>289.47807775256234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32.357850619471009</v>
      </c>
      <c r="F136">
        <f t="shared" si="25"/>
        <v>26.43233020273636</v>
      </c>
      <c r="G136">
        <f t="shared" si="26"/>
        <v>11.713120270209538</v>
      </c>
      <c r="H136">
        <f t="shared" si="27"/>
        <v>9.859086366355621</v>
      </c>
      <c r="I136" t="str">
        <f t="shared" si="28"/>
        <v/>
      </c>
      <c r="J136">
        <f t="shared" si="20"/>
        <v>288.57324383638075</v>
      </c>
      <c r="K136">
        <f t="shared" si="29"/>
        <v>288.57324383638075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30.461960852329092</v>
      </c>
      <c r="F137">
        <f t="shared" si="25"/>
        <v>24.883624605989176</v>
      </c>
      <c r="G137">
        <f t="shared" si="26"/>
        <v>10.895074198945215</v>
      </c>
      <c r="H137">
        <f t="shared" si="27"/>
        <v>9.1705263001907245</v>
      </c>
      <c r="I137" t="str">
        <f t="shared" si="28"/>
        <v/>
      </c>
      <c r="J137">
        <f t="shared" si="20"/>
        <v>287.71309830579844</v>
      </c>
      <c r="K137">
        <f t="shared" si="29"/>
        <v>287.71309830579844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28.677153803610711</v>
      </c>
      <c r="F138">
        <f t="shared" si="25"/>
        <v>23.425659742540937</v>
      </c>
      <c r="G138">
        <f t="shared" si="26"/>
        <v>10.134160587629502</v>
      </c>
      <c r="H138">
        <f t="shared" si="27"/>
        <v>8.5300553720148145</v>
      </c>
      <c r="I138" t="str">
        <f t="shared" si="28"/>
        <v/>
      </c>
      <c r="J138">
        <f t="shared" si="20"/>
        <v>286.89560437052609</v>
      </c>
      <c r="K138">
        <f t="shared" si="29"/>
        <v>286.89560437052609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26.996920988199154</v>
      </c>
      <c r="F139">
        <f t="shared" si="25"/>
        <v>22.05311899140381</v>
      </c>
      <c r="G139">
        <f t="shared" si="26"/>
        <v>9.4263892967159357</v>
      </c>
      <c r="H139">
        <f t="shared" si="27"/>
        <v>7.9343150292394364</v>
      </c>
      <c r="I139" t="str">
        <f t="shared" si="28"/>
        <v/>
      </c>
      <c r="J139">
        <f t="shared" si="20"/>
        <v>286.11880396216441</v>
      </c>
      <c r="K139">
        <f t="shared" si="29"/>
        <v>286.11880396216441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25.415135261829967</v>
      </c>
      <c r="F140">
        <f t="shared" si="25"/>
        <v>20.760997239528034</v>
      </c>
      <c r="G140">
        <f t="shared" si="26"/>
        <v>8.76804885860067</v>
      </c>
      <c r="H140">
        <f t="shared" si="27"/>
        <v>7.380181281091156</v>
      </c>
      <c r="I140" t="str">
        <f t="shared" si="28"/>
        <v/>
      </c>
      <c r="J140">
        <f t="shared" si="20"/>
        <v>285.38081595843687</v>
      </c>
      <c r="K140">
        <f t="shared" si="29"/>
        <v>285.38081595843687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23.926028477820132</v>
      </c>
      <c r="F141">
        <f t="shared" si="25"/>
        <v>19.544582630134975</v>
      </c>
      <c r="G141">
        <f t="shared" si="26"/>
        <v>8.1556870151323277</v>
      </c>
      <c r="H141">
        <f t="shared" si="27"/>
        <v>6.8647483167793224</v>
      </c>
      <c r="I141" t="str">
        <f t="shared" si="28"/>
        <v/>
      </c>
      <c r="J141">
        <f t="shared" si="20"/>
        <v>284.67983431335568</v>
      </c>
      <c r="K141">
        <f t="shared" si="29"/>
        <v>284.67983431335568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22.524170452919378</v>
      </c>
      <c r="F142">
        <f t="shared" si="25"/>
        <v>18.399439380439787</v>
      </c>
      <c r="G142">
        <f t="shared" si="26"/>
        <v>7.5860926143850786</v>
      </c>
      <c r="H142">
        <f t="shared" si="27"/>
        <v>6.3853132677734408</v>
      </c>
      <c r="I142" t="str">
        <f t="shared" si="28"/>
        <v/>
      </c>
      <c r="J142">
        <f t="shared" si="20"/>
        <v>284.01412611266636</v>
      </c>
      <c r="K142">
        <f t="shared" si="29"/>
        <v>284.01412611266636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21.204449165580417</v>
      </c>
      <c r="F143">
        <f t="shared" si="25"/>
        <v>17.321391606106683</v>
      </c>
      <c r="G143">
        <f t="shared" si="26"/>
        <v>7.0562787717637905</v>
      </c>
      <c r="H143">
        <f t="shared" si="27"/>
        <v>5.9393620342853737</v>
      </c>
      <c r="I143" t="str">
        <f t="shared" si="28"/>
        <v/>
      </c>
      <c r="J143">
        <f t="shared" si="20"/>
        <v>283.38202957182131</v>
      </c>
      <c r="K143">
        <f t="shared" si="29"/>
        <v>283.38202957182131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19.962052114439015</v>
      </c>
      <c r="F144">
        <f t="shared" si="25"/>
        <v>16.306508093451036</v>
      </c>
      <c r="G144">
        <f t="shared" si="26"/>
        <v>6.5634672071401186</v>
      </c>
      <c r="H144">
        <f t="shared" si="27"/>
        <v>5.524556101632152</v>
      </c>
      <c r="I144" t="str">
        <f t="shared" si="28"/>
        <v/>
      </c>
      <c r="J144">
        <f t="shared" si="20"/>
        <v>282.78195199181891</v>
      </c>
      <c r="K144">
        <f t="shared" si="29"/>
        <v>282.78195199181891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18.792448769025668</v>
      </c>
      <c r="F145">
        <f t="shared" si="25"/>
        <v>15.351087963858507</v>
      </c>
      <c r="G145">
        <f t="shared" si="26"/>
        <v>6.1050736758853468</v>
      </c>
      <c r="H145">
        <f t="shared" si="27"/>
        <v>5.1387202773459659</v>
      </c>
      <c r="I145" t="str">
        <f t="shared" si="28"/>
        <v/>
      </c>
      <c r="J145">
        <f t="shared" si="20"/>
        <v>282.21236768651255</v>
      </c>
      <c r="K145">
        <f t="shared" si="29"/>
        <v>282.21236768651255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17.691374048713577</v>
      </c>
      <c r="F146">
        <f t="shared" si="25"/>
        <v>14.451647178145077</v>
      </c>
      <c r="G146">
        <f t="shared" si="26"/>
        <v>5.678694417402081</v>
      </c>
      <c r="H146">
        <f t="shared" si="27"/>
        <v>4.7798312847262405</v>
      </c>
      <c r="I146" t="str">
        <f t="shared" si="28"/>
        <v/>
      </c>
      <c r="J146">
        <f t="shared" si="20"/>
        <v>281.67181589341885</v>
      </c>
      <c r="K146">
        <f t="shared" si="29"/>
        <v>281.67181589341885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16.654812769657138</v>
      </c>
      <c r="F147">
        <f t="shared" si="25"/>
        <v>13.604905831644651</v>
      </c>
      <c r="G147">
        <f t="shared" si="26"/>
        <v>5.2820935500925099</v>
      </c>
      <c r="H147">
        <f t="shared" si="27"/>
        <v>4.4460071530197318</v>
      </c>
      <c r="I147" t="str">
        <f t="shared" si="28"/>
        <v/>
      </c>
      <c r="J147">
        <f t="shared" si="20"/>
        <v>281.15889867862495</v>
      </c>
      <c r="K147">
        <f t="shared" si="29"/>
        <v>281.15889867862495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15.678985003005137</v>
      </c>
      <c r="F148">
        <f t="shared" si="25"/>
        <v>12.807776193694485</v>
      </c>
      <c r="G148">
        <f t="shared" si="26"/>
        <v>4.9131913466639698</v>
      </c>
      <c r="H148">
        <f t="shared" si="27"/>
        <v>4.1354973485920343</v>
      </c>
      <c r="I148" t="str">
        <f t="shared" si="28"/>
        <v/>
      </c>
      <c r="J148">
        <f t="shared" si="20"/>
        <v>280.67227884510248</v>
      </c>
      <c r="K148">
        <f t="shared" si="29"/>
        <v>280.67227884510248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14.760332290995832</v>
      </c>
      <c r="F149">
        <f t="shared" si="25"/>
        <v>12.057351447903191</v>
      </c>
      <c r="G149">
        <f t="shared" si="26"/>
        <v>4.5700533282889202</v>
      </c>
      <c r="H149">
        <f t="shared" si="27"/>
        <v>3.8466735953395443</v>
      </c>
      <c r="I149" t="str">
        <f t="shared" si="28"/>
        <v/>
      </c>
      <c r="J149">
        <f t="shared" si="20"/>
        <v>280.21067785256366</v>
      </c>
      <c r="K149">
        <f t="shared" si="29"/>
        <v>280.21067785256366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13.895504670669458</v>
      </c>
      <c r="F150">
        <f t="shared" si="25"/>
        <v>11.350895092141476</v>
      </c>
      <c r="G150">
        <f t="shared" si="26"/>
        <v>4.2508801204304207</v>
      </c>
      <c r="H150">
        <f t="shared" si="27"/>
        <v>3.57802133620523</v>
      </c>
      <c r="I150" t="str">
        <f t="shared" si="28"/>
        <v/>
      </c>
      <c r="J150">
        <f t="shared" si="20"/>
        <v>279.77287375593625</v>
      </c>
      <c r="K150">
        <f t="shared" si="29"/>
        <v>279.77287375593625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2019-04-26T14:20:10Z</cp:lastPrinted>
  <dcterms:created xsi:type="dcterms:W3CDTF">2019-03-25T13:58:29Z</dcterms:created>
  <dcterms:modified xsi:type="dcterms:W3CDTF">2020-08-17T09:14:31Z</dcterms:modified>
</cp:coreProperties>
</file>