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tuenl-my.sharepoint.com/personal/m_ghodsvali_tue_nl/Documents/Collaboration/Papers/04-Decision Support System/MOO algorithm scripts/Project/meta/"/>
    </mc:Choice>
  </mc:AlternateContent>
  <xr:revisionPtr revIDLastSave="124" documentId="8_{2974B8AF-CBE0-4A5C-B00A-27C9069D3009}" xr6:coauthVersionLast="45" xr6:coauthVersionMax="45" xr10:uidLastSave="{3669F56E-F200-45AB-9461-E37EB3F67842}"/>
  <bookViews>
    <workbookView xWindow="-108" yWindow="-108" windowWidth="23256" windowHeight="12720" firstSheet="2" activeTab="7" xr2:uid="{00000000-000D-0000-FFFF-FFFF00000000}"/>
  </bookViews>
  <sheets>
    <sheet name="Socal acceptance (AHP)" sheetId="1" r:id="rId1"/>
    <sheet name="Compatibility" sheetId="2" r:id="rId2"/>
    <sheet name="Distance" sheetId="3" r:id="rId3"/>
    <sheet name="Standalone policy use" sheetId="5" r:id="rId4"/>
    <sheet name="Configs" sheetId="6" r:id="rId5"/>
    <sheet name="Landuse Dict" sheetId="7" r:id="rId6"/>
    <sheet name="Policy Dict" sheetId="8" r:id="rId7"/>
    <sheet name="Combination" sheetId="9" r:id="rId8"/>
    <sheet name="Possible policies combination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1" l="1"/>
  <c r="L17" i="1"/>
  <c r="L18" i="1"/>
  <c r="L20" i="1"/>
  <c r="L21" i="1"/>
  <c r="L22" i="1"/>
  <c r="L23" i="1"/>
  <c r="L24" i="1"/>
  <c r="L25" i="1"/>
  <c r="L16" i="1"/>
  <c r="F20" i="1"/>
  <c r="K23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16" i="1"/>
  <c r="D16" i="1"/>
  <c r="E16" i="1"/>
  <c r="F16" i="1"/>
  <c r="G16" i="1"/>
  <c r="H16" i="1"/>
  <c r="I16" i="1"/>
  <c r="J16" i="1"/>
  <c r="K16" i="1"/>
  <c r="B19" i="1"/>
  <c r="B17" i="1"/>
  <c r="B18" i="1"/>
  <c r="B20" i="1"/>
  <c r="B21" i="1"/>
  <c r="B22" i="1"/>
  <c r="B23" i="1"/>
  <c r="B24" i="1"/>
  <c r="B25" i="1"/>
  <c r="B16" i="1"/>
  <c r="K12" i="1"/>
  <c r="H9" i="1"/>
  <c r="H7" i="1"/>
  <c r="H6" i="1"/>
  <c r="H5" i="1"/>
  <c r="H4" i="1"/>
  <c r="H3" i="1"/>
  <c r="H2" i="1"/>
  <c r="H12" i="1" s="1"/>
  <c r="G11" i="1"/>
  <c r="G10" i="1"/>
  <c r="G12" i="1" s="1"/>
  <c r="F11" i="1"/>
  <c r="F12" i="1" s="1"/>
  <c r="F10" i="1"/>
  <c r="F7" i="1"/>
  <c r="F5" i="1"/>
  <c r="F4" i="1"/>
  <c r="F3" i="1"/>
  <c r="F2" i="1"/>
  <c r="C11" i="1"/>
  <c r="E11" i="1"/>
  <c r="E12" i="1" s="1"/>
  <c r="E10" i="1"/>
  <c r="E7" i="1"/>
  <c r="E3" i="1"/>
  <c r="E2" i="1"/>
  <c r="D11" i="1"/>
  <c r="D10" i="1"/>
  <c r="D7" i="1"/>
  <c r="D5" i="1"/>
  <c r="D12" i="1" s="1"/>
  <c r="D3" i="1"/>
  <c r="C7" i="1"/>
  <c r="C12" i="1" s="1"/>
  <c r="B11" i="1"/>
  <c r="B10" i="1"/>
  <c r="B7" i="1"/>
  <c r="B4" i="1"/>
  <c r="B3" i="1"/>
  <c r="B12" i="1" s="1"/>
  <c r="J11" i="1"/>
  <c r="J3" i="1"/>
  <c r="J12" i="1" s="1"/>
  <c r="I11" i="1"/>
  <c r="I10" i="1"/>
  <c r="I7" i="1"/>
  <c r="I6" i="1"/>
  <c r="I5" i="1"/>
  <c r="I4" i="1"/>
  <c r="I3" i="1"/>
  <c r="I12" i="1" s="1"/>
  <c r="I2" i="1"/>
  <c r="H11" i="1"/>
  <c r="H10" i="1"/>
</calcChain>
</file>

<file path=xl/sharedStrings.xml><?xml version="1.0" encoding="utf-8"?>
<sst xmlns="http://schemas.openxmlformats.org/spreadsheetml/2006/main" count="172" uniqueCount="57">
  <si>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</si>
  <si>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</si>
  <si>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</si>
  <si>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</si>
  <si>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</si>
  <si>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</si>
  <si>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</si>
  <si>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</si>
  <si>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</si>
  <si>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</si>
  <si>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2</t>
  </si>
  <si>
    <t>Sum</t>
  </si>
  <si>
    <t>Criteria weights</t>
  </si>
  <si>
    <t>R</t>
  </si>
  <si>
    <t>C</t>
  </si>
  <si>
    <t>G</t>
  </si>
  <si>
    <t>Residential</t>
  </si>
  <si>
    <t>Green</t>
  </si>
  <si>
    <t>K11</t>
  </si>
  <si>
    <t>Urban gardening</t>
  </si>
  <si>
    <t>Limited land allocation for fodder crops</t>
  </si>
  <si>
    <t>Sustainable farming production system</t>
  </si>
  <si>
    <t>Draining garden design</t>
  </si>
  <si>
    <t>Rainwater harvesting</t>
  </si>
  <si>
    <t>On-site wastewater purification</t>
  </si>
  <si>
    <t>Solar power roofs</t>
  </si>
  <si>
    <t>Energy-saving households behavior</t>
  </si>
  <si>
    <t>Biomass efficiency improvement</t>
  </si>
  <si>
    <t>Wind power</t>
  </si>
  <si>
    <t>Policies combinations</t>
  </si>
  <si>
    <t>Empty policy</t>
  </si>
  <si>
    <t>FWE Nexus scenarios</t>
  </si>
  <si>
    <t>Resilient productive environment</t>
  </si>
  <si>
    <t>Self-sufficiency</t>
  </si>
  <si>
    <t>Urban health &amp; well-being</t>
  </si>
  <si>
    <t xml:space="preserve">Eco-conscious consumerism 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</si>
  <si>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-avoidance-based climate actions</t>
    </r>
  </si>
  <si>
    <t>M</t>
  </si>
  <si>
    <t>Commercial</t>
  </si>
  <si>
    <t>Mixed-use</t>
  </si>
  <si>
    <t>population</t>
  </si>
  <si>
    <t>vegetable_demand</t>
  </si>
  <si>
    <t>0.125*365</t>
  </si>
  <si>
    <t>agri_land_availability</t>
  </si>
  <si>
    <t>energy_land_availabilty</t>
  </si>
  <si>
    <t>electricity_demand</t>
  </si>
  <si>
    <t>error_buffer</t>
  </si>
  <si>
    <t>grid_lenght</t>
  </si>
  <si>
    <t>N.A.</t>
  </si>
  <si>
    <t>1,3</t>
  </si>
  <si>
    <t>1,4</t>
  </si>
  <si>
    <t>2,3</t>
  </si>
  <si>
    <t>2,3,9</t>
  </si>
  <si>
    <t>5,6</t>
  </si>
  <si>
    <t>5,6,7</t>
  </si>
  <si>
    <t>7,8</t>
  </si>
  <si>
    <t>5,6,7,8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</si>
</sst>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/>
    <xf numFmtId="164" fontId="3" fillId="0" borderId="1" xfId="0" applyNumberFormat="1" applyFont="1" applyBorder="1"/>
    <xf numFmtId="0" fontId="4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K34" sqref="K34"/>
    </sheetView>
  </sheetViews>
  <sheetFormatPr defaultRowHeight="14.4" x14ac:dyDescent="0.3"/>
  <cols>
    <col min="1" max="1" width="4.109375" bestFit="1" customWidth="1"/>
    <col min="2" max="7" width="5.5546875" bestFit="1" customWidth="1"/>
    <col min="8" max="9" width="4.5546875" bestFit="1" customWidth="1"/>
    <col min="10" max="11" width="5.5546875" bestFit="1" customWidth="1"/>
    <col min="12" max="12" width="11.77734375" bestFit="1" customWidth="1"/>
  </cols>
  <sheetData>
    <row r="1" spans="1:12" x14ac:dyDescent="0.3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2"/>
    </row>
    <row r="2" spans="1:12" x14ac:dyDescent="0.3">
      <c r="A2" s="5" t="s">
        <v>0</v>
      </c>
      <c r="B2" s="6">
        <v>1</v>
      </c>
      <c r="C2" s="6">
        <v>5</v>
      </c>
      <c r="D2" s="6">
        <v>2</v>
      </c>
      <c r="E2" s="6">
        <f>1/3</f>
        <v>0.33333333333333331</v>
      </c>
      <c r="F2" s="6">
        <f>1/2</f>
        <v>0.5</v>
      </c>
      <c r="G2" s="6">
        <v>3</v>
      </c>
      <c r="H2" s="6">
        <f>1/5</f>
        <v>0.2</v>
      </c>
      <c r="I2" s="6">
        <f>1/5</f>
        <v>0.2</v>
      </c>
      <c r="J2" s="6">
        <v>2</v>
      </c>
      <c r="K2" s="6">
        <v>5</v>
      </c>
      <c r="L2" s="2"/>
    </row>
    <row r="3" spans="1:12" x14ac:dyDescent="0.3">
      <c r="A3" s="5" t="s">
        <v>1</v>
      </c>
      <c r="B3" s="6">
        <f>1/5</f>
        <v>0.2</v>
      </c>
      <c r="C3" s="6">
        <v>1</v>
      </c>
      <c r="D3" s="6">
        <f>1/5</f>
        <v>0.2</v>
      </c>
      <c r="E3" s="6">
        <f>1/3</f>
        <v>0.33333333333333331</v>
      </c>
      <c r="F3" s="6">
        <f>1/4</f>
        <v>0.25</v>
      </c>
      <c r="G3" s="6">
        <v>2</v>
      </c>
      <c r="H3" s="6">
        <f>1/5</f>
        <v>0.2</v>
      </c>
      <c r="I3" s="6">
        <f>1/7</f>
        <v>0.14285714285714285</v>
      </c>
      <c r="J3" s="6">
        <f>1/3</f>
        <v>0.33333333333333331</v>
      </c>
      <c r="K3" s="6">
        <v>2</v>
      </c>
      <c r="L3" s="2"/>
    </row>
    <row r="4" spans="1:12" x14ac:dyDescent="0.3">
      <c r="A4" s="5" t="s">
        <v>2</v>
      </c>
      <c r="B4" s="6">
        <f>1/2</f>
        <v>0.5</v>
      </c>
      <c r="C4" s="6">
        <v>5</v>
      </c>
      <c r="D4" s="6">
        <v>1</v>
      </c>
      <c r="E4" s="6">
        <v>3</v>
      </c>
      <c r="F4" s="6">
        <f>1/2</f>
        <v>0.5</v>
      </c>
      <c r="G4" s="6">
        <v>2</v>
      </c>
      <c r="H4" s="6">
        <f>1/3</f>
        <v>0.33333333333333331</v>
      </c>
      <c r="I4" s="6">
        <f>1/5</f>
        <v>0.2</v>
      </c>
      <c r="J4" s="6">
        <v>3</v>
      </c>
      <c r="K4" s="6">
        <v>5</v>
      </c>
      <c r="L4" s="2"/>
    </row>
    <row r="5" spans="1:12" x14ac:dyDescent="0.3">
      <c r="A5" s="5" t="s">
        <v>3</v>
      </c>
      <c r="B5" s="6">
        <v>3</v>
      </c>
      <c r="C5" s="6">
        <v>3</v>
      </c>
      <c r="D5" s="6">
        <f>1/3</f>
        <v>0.33333333333333331</v>
      </c>
      <c r="E5" s="6">
        <v>1</v>
      </c>
      <c r="F5" s="6">
        <f>1/4</f>
        <v>0.25</v>
      </c>
      <c r="G5" s="6">
        <v>3</v>
      </c>
      <c r="H5" s="6">
        <f>1/5</f>
        <v>0.2</v>
      </c>
      <c r="I5" s="6">
        <f>1/7</f>
        <v>0.14285714285714285</v>
      </c>
      <c r="J5" s="6">
        <v>3</v>
      </c>
      <c r="K5" s="6">
        <v>4</v>
      </c>
      <c r="L5" s="2"/>
    </row>
    <row r="6" spans="1:12" x14ac:dyDescent="0.3">
      <c r="A6" s="5" t="s">
        <v>4</v>
      </c>
      <c r="B6" s="6">
        <v>2</v>
      </c>
      <c r="C6" s="6">
        <v>4</v>
      </c>
      <c r="D6" s="6">
        <v>2</v>
      </c>
      <c r="E6" s="6">
        <v>4</v>
      </c>
      <c r="F6" s="6">
        <v>1</v>
      </c>
      <c r="G6" s="6">
        <v>3</v>
      </c>
      <c r="H6" s="6">
        <f>1/2</f>
        <v>0.5</v>
      </c>
      <c r="I6" s="6">
        <f>1/5</f>
        <v>0.2</v>
      </c>
      <c r="J6" s="6">
        <v>2</v>
      </c>
      <c r="K6" s="6">
        <v>5</v>
      </c>
      <c r="L6" s="2"/>
    </row>
    <row r="7" spans="1:12" x14ac:dyDescent="0.3">
      <c r="A7" s="5" t="s">
        <v>5</v>
      </c>
      <c r="B7" s="6">
        <f>1/3</f>
        <v>0.33333333333333331</v>
      </c>
      <c r="C7" s="6">
        <f>1/2</f>
        <v>0.5</v>
      </c>
      <c r="D7" s="6">
        <f>1/2</f>
        <v>0.5</v>
      </c>
      <c r="E7" s="6">
        <f>1/3</f>
        <v>0.33333333333333331</v>
      </c>
      <c r="F7" s="6">
        <f>1/3</f>
        <v>0.33333333333333331</v>
      </c>
      <c r="G7" s="6">
        <v>1</v>
      </c>
      <c r="H7" s="6">
        <f>1/5</f>
        <v>0.2</v>
      </c>
      <c r="I7" s="6">
        <f>1/7</f>
        <v>0.14285714285714285</v>
      </c>
      <c r="J7" s="6">
        <v>3</v>
      </c>
      <c r="K7" s="6">
        <v>5</v>
      </c>
      <c r="L7" s="2"/>
    </row>
    <row r="8" spans="1:12" x14ac:dyDescent="0.3">
      <c r="A8" s="5" t="s">
        <v>6</v>
      </c>
      <c r="B8" s="6">
        <v>5</v>
      </c>
      <c r="C8" s="6">
        <v>5</v>
      </c>
      <c r="D8" s="6">
        <v>3</v>
      </c>
      <c r="E8" s="6">
        <v>5</v>
      </c>
      <c r="F8" s="6">
        <v>2</v>
      </c>
      <c r="G8" s="6">
        <v>5</v>
      </c>
      <c r="H8" s="6">
        <v>1</v>
      </c>
      <c r="I8" s="6" t="s">
        <v>10</v>
      </c>
      <c r="J8" s="6">
        <v>4</v>
      </c>
      <c r="K8" s="6">
        <v>5</v>
      </c>
      <c r="L8" s="2"/>
    </row>
    <row r="9" spans="1:12" x14ac:dyDescent="0.3">
      <c r="A9" s="5" t="s">
        <v>7</v>
      </c>
      <c r="B9" s="6">
        <v>5</v>
      </c>
      <c r="C9" s="6">
        <v>7</v>
      </c>
      <c r="D9" s="6">
        <v>5</v>
      </c>
      <c r="E9" s="6">
        <v>7</v>
      </c>
      <c r="F9" s="6">
        <v>5</v>
      </c>
      <c r="G9" s="6">
        <v>7</v>
      </c>
      <c r="H9" s="6">
        <f>1/2</f>
        <v>0.5</v>
      </c>
      <c r="I9" s="6">
        <v>1</v>
      </c>
      <c r="J9" s="6">
        <v>5</v>
      </c>
      <c r="K9" s="6">
        <v>5</v>
      </c>
      <c r="L9" s="2"/>
    </row>
    <row r="10" spans="1:12" x14ac:dyDescent="0.3">
      <c r="A10" s="5" t="s">
        <v>8</v>
      </c>
      <c r="B10" s="6">
        <f>1/2</f>
        <v>0.5</v>
      </c>
      <c r="C10" s="6">
        <v>3</v>
      </c>
      <c r="D10" s="6">
        <f>1/3</f>
        <v>0.33333333333333331</v>
      </c>
      <c r="E10" s="6">
        <f>1/3</f>
        <v>0.33333333333333331</v>
      </c>
      <c r="F10" s="6">
        <f>1/2</f>
        <v>0.5</v>
      </c>
      <c r="G10" s="6">
        <f>1/3</f>
        <v>0.33333333333333331</v>
      </c>
      <c r="H10" s="6">
        <f>1/4</f>
        <v>0.25</v>
      </c>
      <c r="I10" s="6">
        <f>1/5</f>
        <v>0.2</v>
      </c>
      <c r="J10" s="6">
        <v>1</v>
      </c>
      <c r="K10" s="6">
        <v>3</v>
      </c>
      <c r="L10" s="2"/>
    </row>
    <row r="11" spans="1:12" x14ac:dyDescent="0.3">
      <c r="A11" s="5" t="s">
        <v>9</v>
      </c>
      <c r="B11" s="6">
        <f>1/5</f>
        <v>0.2</v>
      </c>
      <c r="C11" s="6">
        <f>1/2</f>
        <v>0.5</v>
      </c>
      <c r="D11" s="6">
        <f>1/5</f>
        <v>0.2</v>
      </c>
      <c r="E11" s="6">
        <f>1/4</f>
        <v>0.25</v>
      </c>
      <c r="F11" s="6">
        <f>1/5</f>
        <v>0.2</v>
      </c>
      <c r="G11" s="6">
        <f>1/5</f>
        <v>0.2</v>
      </c>
      <c r="H11" s="6">
        <f>1/5</f>
        <v>0.2</v>
      </c>
      <c r="I11" s="6">
        <f>1/5</f>
        <v>0.2</v>
      </c>
      <c r="J11" s="6">
        <f>1/3</f>
        <v>0.33333333333333331</v>
      </c>
      <c r="K11" s="6">
        <v>1</v>
      </c>
      <c r="L11" s="2"/>
    </row>
    <row r="12" spans="1:12" x14ac:dyDescent="0.3">
      <c r="A12" s="7" t="s">
        <v>11</v>
      </c>
      <c r="B12" s="8">
        <f>SUM(B2:B11)</f>
        <v>17.733333333333331</v>
      </c>
      <c r="C12" s="8">
        <f>SUM(C2:C11)</f>
        <v>34</v>
      </c>
      <c r="D12" s="8">
        <f t="shared" ref="D12:K12" si="0">SUM(D2:D11)</f>
        <v>14.566666666666666</v>
      </c>
      <c r="E12" s="8">
        <f t="shared" si="0"/>
        <v>21.583333333333332</v>
      </c>
      <c r="F12" s="8">
        <f t="shared" si="0"/>
        <v>10.533333333333333</v>
      </c>
      <c r="G12" s="8">
        <f t="shared" si="0"/>
        <v>26.533333333333331</v>
      </c>
      <c r="H12" s="8">
        <f t="shared" si="0"/>
        <v>3.5833333333333335</v>
      </c>
      <c r="I12" s="8">
        <f t="shared" si="0"/>
        <v>2.4285714285714288</v>
      </c>
      <c r="J12" s="8">
        <f t="shared" si="0"/>
        <v>23.666666666666668</v>
      </c>
      <c r="K12" s="8">
        <f t="shared" si="0"/>
        <v>40</v>
      </c>
      <c r="L12" s="2"/>
    </row>
    <row r="13" spans="1:1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">
      <c r="A15" s="4"/>
      <c r="B15" s="5" t="s">
        <v>0</v>
      </c>
      <c r="C15" s="5" t="s">
        <v>1</v>
      </c>
      <c r="D15" s="5" t="s">
        <v>2</v>
      </c>
      <c r="E15" s="5" t="s">
        <v>3</v>
      </c>
      <c r="F15" s="5" t="s">
        <v>4</v>
      </c>
      <c r="G15" s="5" t="s">
        <v>5</v>
      </c>
      <c r="H15" s="5" t="s">
        <v>6</v>
      </c>
      <c r="I15" s="5" t="s">
        <v>7</v>
      </c>
      <c r="J15" s="5" t="s">
        <v>8</v>
      </c>
      <c r="K15" s="5" t="s">
        <v>9</v>
      </c>
      <c r="L15" s="7" t="s">
        <v>12</v>
      </c>
    </row>
    <row r="16" spans="1:12" x14ac:dyDescent="0.3">
      <c r="A16" s="5" t="s">
        <v>0</v>
      </c>
      <c r="B16" s="6">
        <f>B2/B$12</f>
        <v>5.6390977443609033E-2</v>
      </c>
      <c r="C16" s="6">
        <f>C2/C$12</f>
        <v>0.14705882352941177</v>
      </c>
      <c r="D16" s="6">
        <f t="shared" ref="D16:K16" si="1">D2/D$12</f>
        <v>0.13729977116704806</v>
      </c>
      <c r="E16" s="6">
        <f t="shared" si="1"/>
        <v>1.5444015444015444E-2</v>
      </c>
      <c r="F16" s="6">
        <f t="shared" si="1"/>
        <v>4.746835443037975E-2</v>
      </c>
      <c r="G16" s="6">
        <f t="shared" si="1"/>
        <v>0.11306532663316583</v>
      </c>
      <c r="H16" s="6">
        <f t="shared" si="1"/>
        <v>5.5813953488372092E-2</v>
      </c>
      <c r="I16" s="6">
        <f t="shared" si="1"/>
        <v>8.2352941176470587E-2</v>
      </c>
      <c r="J16" s="6">
        <f t="shared" si="1"/>
        <v>8.4507042253521125E-2</v>
      </c>
      <c r="K16" s="6">
        <f t="shared" si="1"/>
        <v>0.125</v>
      </c>
      <c r="L16" s="9">
        <f>AVERAGE(B16:K16)</f>
        <v>8.6440120556599373E-2</v>
      </c>
    </row>
    <row r="17" spans="1:12" x14ac:dyDescent="0.3">
      <c r="A17" s="5" t="s">
        <v>1</v>
      </c>
      <c r="B17" s="6">
        <f>B3/B$12</f>
        <v>1.1278195488721807E-2</v>
      </c>
      <c r="C17" s="6">
        <f t="shared" ref="C17:K17" si="2">C3/C$12</f>
        <v>2.9411764705882353E-2</v>
      </c>
      <c r="D17" s="6">
        <f t="shared" si="2"/>
        <v>1.3729977116704806E-2</v>
      </c>
      <c r="E17" s="6">
        <f t="shared" si="2"/>
        <v>1.5444015444015444E-2</v>
      </c>
      <c r="F17" s="6">
        <f t="shared" si="2"/>
        <v>2.3734177215189875E-2</v>
      </c>
      <c r="G17" s="6">
        <f t="shared" si="2"/>
        <v>7.537688442211056E-2</v>
      </c>
      <c r="H17" s="6">
        <f t="shared" si="2"/>
        <v>5.5813953488372092E-2</v>
      </c>
      <c r="I17" s="6">
        <f t="shared" si="2"/>
        <v>5.8823529411764698E-2</v>
      </c>
      <c r="J17" s="6">
        <f t="shared" si="2"/>
        <v>1.408450704225352E-2</v>
      </c>
      <c r="K17" s="6">
        <f t="shared" si="2"/>
        <v>0.05</v>
      </c>
      <c r="L17" s="9">
        <f t="shared" ref="L17:L25" si="3">AVERAGE(B17:K17)</f>
        <v>3.4769700433501513E-2</v>
      </c>
    </row>
    <row r="18" spans="1:12" x14ac:dyDescent="0.3">
      <c r="A18" s="5" t="s">
        <v>2</v>
      </c>
      <c r="B18" s="6">
        <f t="shared" ref="B18:K25" si="4">B4/B$12</f>
        <v>2.8195488721804517E-2</v>
      </c>
      <c r="C18" s="6">
        <f t="shared" si="4"/>
        <v>0.14705882352941177</v>
      </c>
      <c r="D18" s="6">
        <f t="shared" si="4"/>
        <v>6.8649885583524028E-2</v>
      </c>
      <c r="E18" s="6">
        <f t="shared" si="4"/>
        <v>0.138996138996139</v>
      </c>
      <c r="F18" s="6">
        <f t="shared" si="4"/>
        <v>4.746835443037975E-2</v>
      </c>
      <c r="G18" s="6">
        <f t="shared" si="4"/>
        <v>7.537688442211056E-2</v>
      </c>
      <c r="H18" s="6">
        <f t="shared" si="4"/>
        <v>9.3023255813953473E-2</v>
      </c>
      <c r="I18" s="6">
        <f t="shared" si="4"/>
        <v>8.2352941176470587E-2</v>
      </c>
      <c r="J18" s="6">
        <f t="shared" si="4"/>
        <v>0.12676056338028169</v>
      </c>
      <c r="K18" s="6">
        <f t="shared" si="4"/>
        <v>0.125</v>
      </c>
      <c r="L18" s="9">
        <f t="shared" si="3"/>
        <v>9.3288233605407542E-2</v>
      </c>
    </row>
    <row r="19" spans="1:12" x14ac:dyDescent="0.3">
      <c r="A19" s="5" t="s">
        <v>3</v>
      </c>
      <c r="B19" s="6">
        <f>B5/B$12</f>
        <v>0.16917293233082709</v>
      </c>
      <c r="C19" s="6">
        <f t="shared" ref="C19:K19" si="5">C5/C$12</f>
        <v>8.8235294117647065E-2</v>
      </c>
      <c r="D19" s="6">
        <f t="shared" si="5"/>
        <v>2.2883295194508008E-2</v>
      </c>
      <c r="E19" s="6">
        <f t="shared" si="5"/>
        <v>4.6332046332046337E-2</v>
      </c>
      <c r="F19" s="6">
        <f t="shared" si="5"/>
        <v>2.3734177215189875E-2</v>
      </c>
      <c r="G19" s="6">
        <f t="shared" si="5"/>
        <v>0.11306532663316583</v>
      </c>
      <c r="H19" s="6">
        <f t="shared" si="5"/>
        <v>5.5813953488372092E-2</v>
      </c>
      <c r="I19" s="6">
        <f t="shared" si="5"/>
        <v>5.8823529411764698E-2</v>
      </c>
      <c r="J19" s="6">
        <f t="shared" si="5"/>
        <v>0.12676056338028169</v>
      </c>
      <c r="K19" s="6">
        <f t="shared" si="5"/>
        <v>0.1</v>
      </c>
      <c r="L19" s="9">
        <f>AVERAGE(B19:K19)</f>
        <v>8.0482111810380258E-2</v>
      </c>
    </row>
    <row r="20" spans="1:12" x14ac:dyDescent="0.3">
      <c r="A20" s="5" t="s">
        <v>4</v>
      </c>
      <c r="B20" s="6">
        <f t="shared" si="4"/>
        <v>0.11278195488721807</v>
      </c>
      <c r="C20" s="6">
        <f t="shared" si="4"/>
        <v>0.11764705882352941</v>
      </c>
      <c r="D20" s="6">
        <f t="shared" si="4"/>
        <v>0.13729977116704806</v>
      </c>
      <c r="E20" s="6">
        <f t="shared" si="4"/>
        <v>0.18532818532818535</v>
      </c>
      <c r="F20" s="6">
        <f>F6/F$12</f>
        <v>9.49367088607595E-2</v>
      </c>
      <c r="G20" s="6">
        <f t="shared" si="4"/>
        <v>0.11306532663316583</v>
      </c>
      <c r="H20" s="6">
        <f t="shared" si="4"/>
        <v>0.13953488372093023</v>
      </c>
      <c r="I20" s="6">
        <f t="shared" si="4"/>
        <v>8.2352941176470587E-2</v>
      </c>
      <c r="J20" s="6">
        <f t="shared" si="4"/>
        <v>8.4507042253521125E-2</v>
      </c>
      <c r="K20" s="6">
        <f t="shared" si="4"/>
        <v>0.125</v>
      </c>
      <c r="L20" s="9">
        <f t="shared" si="3"/>
        <v>0.11924538728508283</v>
      </c>
    </row>
    <row r="21" spans="1:12" x14ac:dyDescent="0.3">
      <c r="A21" s="5" t="s">
        <v>5</v>
      </c>
      <c r="B21" s="6">
        <f t="shared" si="4"/>
        <v>1.879699248120301E-2</v>
      </c>
      <c r="C21" s="6">
        <f t="shared" si="4"/>
        <v>1.4705882352941176E-2</v>
      </c>
      <c r="D21" s="6">
        <f t="shared" si="4"/>
        <v>3.4324942791762014E-2</v>
      </c>
      <c r="E21" s="6">
        <f t="shared" si="4"/>
        <v>1.5444015444015444E-2</v>
      </c>
      <c r="F21" s="6">
        <f t="shared" si="4"/>
        <v>3.164556962025316E-2</v>
      </c>
      <c r="G21" s="6">
        <f t="shared" si="4"/>
        <v>3.768844221105528E-2</v>
      </c>
      <c r="H21" s="6">
        <f t="shared" si="4"/>
        <v>5.5813953488372092E-2</v>
      </c>
      <c r="I21" s="6">
        <f t="shared" si="4"/>
        <v>5.8823529411764698E-2</v>
      </c>
      <c r="J21" s="6">
        <f t="shared" si="4"/>
        <v>0.12676056338028169</v>
      </c>
      <c r="K21" s="6">
        <f t="shared" si="4"/>
        <v>0.125</v>
      </c>
      <c r="L21" s="9">
        <f t="shared" si="3"/>
        <v>5.1900389118164858E-2</v>
      </c>
    </row>
    <row r="22" spans="1:12" x14ac:dyDescent="0.3">
      <c r="A22" s="5" t="s">
        <v>6</v>
      </c>
      <c r="B22" s="6">
        <f t="shared" si="4"/>
        <v>0.28195488721804518</v>
      </c>
      <c r="C22" s="6">
        <f t="shared" si="4"/>
        <v>0.14705882352941177</v>
      </c>
      <c r="D22" s="6">
        <f t="shared" si="4"/>
        <v>0.20594965675057209</v>
      </c>
      <c r="E22" s="6">
        <f t="shared" si="4"/>
        <v>0.23166023166023167</v>
      </c>
      <c r="F22" s="6">
        <f t="shared" si="4"/>
        <v>0.189873417721519</v>
      </c>
      <c r="G22" s="6">
        <f t="shared" si="4"/>
        <v>0.18844221105527639</v>
      </c>
      <c r="H22" s="6">
        <f t="shared" si="4"/>
        <v>0.27906976744186046</v>
      </c>
      <c r="I22" s="6">
        <f t="shared" si="4"/>
        <v>0.82352941176470584</v>
      </c>
      <c r="J22" s="6">
        <f t="shared" si="4"/>
        <v>0.16901408450704225</v>
      </c>
      <c r="K22" s="6">
        <f t="shared" si="4"/>
        <v>0.125</v>
      </c>
      <c r="L22" s="9">
        <f t="shared" si="3"/>
        <v>0.26415524916486649</v>
      </c>
    </row>
    <row r="23" spans="1:12" x14ac:dyDescent="0.3">
      <c r="A23" s="5" t="s">
        <v>7</v>
      </c>
      <c r="B23" s="6">
        <f t="shared" si="4"/>
        <v>0.28195488721804518</v>
      </c>
      <c r="C23" s="6">
        <f t="shared" si="4"/>
        <v>0.20588235294117646</v>
      </c>
      <c r="D23" s="6">
        <f t="shared" si="4"/>
        <v>0.34324942791762014</v>
      </c>
      <c r="E23" s="6">
        <f t="shared" si="4"/>
        <v>0.32432432432432434</v>
      </c>
      <c r="F23" s="6">
        <f t="shared" si="4"/>
        <v>0.4746835443037975</v>
      </c>
      <c r="G23" s="6">
        <f t="shared" si="4"/>
        <v>0.26381909547738697</v>
      </c>
      <c r="H23" s="6">
        <f t="shared" si="4"/>
        <v>0.13953488372093023</v>
      </c>
      <c r="I23" s="6">
        <f t="shared" si="4"/>
        <v>0.41176470588235292</v>
      </c>
      <c r="J23" s="6">
        <f t="shared" si="4"/>
        <v>0.21126760563380281</v>
      </c>
      <c r="K23" s="6">
        <f>K9/K$12</f>
        <v>0.125</v>
      </c>
      <c r="L23" s="9">
        <f t="shared" si="3"/>
        <v>0.27814808274194369</v>
      </c>
    </row>
    <row r="24" spans="1:12" x14ac:dyDescent="0.3">
      <c r="A24" s="5" t="s">
        <v>8</v>
      </c>
      <c r="B24" s="6">
        <f t="shared" si="4"/>
        <v>2.8195488721804517E-2</v>
      </c>
      <c r="C24" s="6">
        <f t="shared" si="4"/>
        <v>8.8235294117647065E-2</v>
      </c>
      <c r="D24" s="6">
        <f t="shared" si="4"/>
        <v>2.2883295194508008E-2</v>
      </c>
      <c r="E24" s="6">
        <f t="shared" si="4"/>
        <v>1.5444015444015444E-2</v>
      </c>
      <c r="F24" s="6">
        <f t="shared" si="4"/>
        <v>4.746835443037975E-2</v>
      </c>
      <c r="G24" s="6">
        <f t="shared" si="4"/>
        <v>1.2562814070351759E-2</v>
      </c>
      <c r="H24" s="6">
        <f t="shared" si="4"/>
        <v>6.9767441860465115E-2</v>
      </c>
      <c r="I24" s="6">
        <f t="shared" si="4"/>
        <v>8.2352941176470587E-2</v>
      </c>
      <c r="J24" s="6">
        <f t="shared" si="4"/>
        <v>4.2253521126760563E-2</v>
      </c>
      <c r="K24" s="6">
        <f t="shared" si="4"/>
        <v>7.4999999999999997E-2</v>
      </c>
      <c r="L24" s="9">
        <f t="shared" si="3"/>
        <v>4.8416316614240278E-2</v>
      </c>
    </row>
    <row r="25" spans="1:12" x14ac:dyDescent="0.3">
      <c r="A25" s="5" t="s">
        <v>9</v>
      </c>
      <c r="B25" s="6">
        <f t="shared" si="4"/>
        <v>1.1278195488721807E-2</v>
      </c>
      <c r="C25" s="6">
        <f t="shared" si="4"/>
        <v>1.4705882352941176E-2</v>
      </c>
      <c r="D25" s="6">
        <f t="shared" si="4"/>
        <v>1.3729977116704806E-2</v>
      </c>
      <c r="E25" s="6">
        <f t="shared" si="4"/>
        <v>1.1583011583011584E-2</v>
      </c>
      <c r="F25" s="6">
        <f t="shared" si="4"/>
        <v>1.8987341772151899E-2</v>
      </c>
      <c r="G25" s="6">
        <f t="shared" si="4"/>
        <v>7.5376884422110558E-3</v>
      </c>
      <c r="H25" s="6">
        <f t="shared" si="4"/>
        <v>5.5813953488372092E-2</v>
      </c>
      <c r="I25" s="6">
        <f t="shared" si="4"/>
        <v>8.2352941176470587E-2</v>
      </c>
      <c r="J25" s="6">
        <f t="shared" si="4"/>
        <v>1.408450704225352E-2</v>
      </c>
      <c r="K25" s="6">
        <f t="shared" si="4"/>
        <v>2.5000000000000001E-2</v>
      </c>
      <c r="L25" s="9">
        <f t="shared" si="3"/>
        <v>2.5507349846283854E-2</v>
      </c>
    </row>
    <row r="26" spans="1:12" x14ac:dyDescent="0.3">
      <c r="L26" s="1"/>
    </row>
  </sheetData>
  <phoneticPr fontId="2" type="noConversion"/>
  <pageMargins left="0.7" right="0.7" top="0.75" bottom="0.75" header="0.3" footer="0.3"/>
  <pageSetup paperSize="9" orientation="portrait" r:id="rId1"/>
  <ignoredErrors>
    <ignoredError sqref="I8" numberStoredAsText="1"/>
    <ignoredError sqref="I3:I6 H4 H6 F3:F4 F10 E11 C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0693-CFB1-4369-A871-D04F08034386}">
  <dimension ref="A1:L5"/>
  <sheetViews>
    <sheetView zoomScaleNormal="100" workbookViewId="0">
      <selection activeCell="B2" sqref="B2"/>
    </sheetView>
  </sheetViews>
  <sheetFormatPr defaultRowHeight="14.4" x14ac:dyDescent="0.3"/>
  <cols>
    <col min="1" max="1" width="2.21875" bestFit="1" customWidth="1"/>
    <col min="2" max="10" width="3" bestFit="1" customWidth="1"/>
    <col min="11" max="12" width="4" bestFit="1" customWidth="1"/>
  </cols>
  <sheetData>
    <row r="1" spans="1:12" x14ac:dyDescent="0.3">
      <c r="A1" s="2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18</v>
      </c>
    </row>
    <row r="2" spans="1:12" x14ac:dyDescent="0.3">
      <c r="A2" s="10" t="s">
        <v>13</v>
      </c>
      <c r="B2" s="2">
        <v>0</v>
      </c>
      <c r="C2" s="2">
        <v>0</v>
      </c>
      <c r="D2" s="2">
        <v>0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0</v>
      </c>
      <c r="K2" s="2">
        <v>0</v>
      </c>
      <c r="L2" s="2">
        <v>1</v>
      </c>
    </row>
    <row r="3" spans="1:12" x14ac:dyDescent="0.3">
      <c r="A3" s="10" t="s">
        <v>14</v>
      </c>
      <c r="B3" s="2">
        <v>1</v>
      </c>
      <c r="C3" s="2">
        <v>0</v>
      </c>
      <c r="D3" s="2">
        <v>0</v>
      </c>
      <c r="E3" s="2">
        <v>1</v>
      </c>
      <c r="F3" s="2">
        <v>1</v>
      </c>
      <c r="G3" s="2">
        <v>1</v>
      </c>
      <c r="H3" s="2">
        <v>1</v>
      </c>
      <c r="I3" s="2">
        <v>0</v>
      </c>
      <c r="J3" s="2">
        <v>0</v>
      </c>
      <c r="K3" s="2">
        <v>0</v>
      </c>
      <c r="L3" s="2">
        <v>1</v>
      </c>
    </row>
    <row r="4" spans="1:12" x14ac:dyDescent="0.3">
      <c r="A4" s="10" t="s">
        <v>37</v>
      </c>
      <c r="B4" s="2">
        <v>1</v>
      </c>
      <c r="C4" s="2">
        <v>0</v>
      </c>
      <c r="D4" s="2">
        <v>0</v>
      </c>
      <c r="E4" s="2">
        <v>1</v>
      </c>
      <c r="F4" s="2">
        <v>1</v>
      </c>
      <c r="G4" s="2">
        <v>1</v>
      </c>
      <c r="H4" s="2">
        <v>1</v>
      </c>
      <c r="I4" s="2">
        <v>0</v>
      </c>
      <c r="J4" s="2">
        <v>0</v>
      </c>
      <c r="K4" s="2">
        <v>0</v>
      </c>
      <c r="L4" s="2">
        <v>1</v>
      </c>
    </row>
    <row r="5" spans="1:12" x14ac:dyDescent="0.3">
      <c r="A5" s="10" t="s">
        <v>15</v>
      </c>
      <c r="B5" s="2">
        <v>1</v>
      </c>
      <c r="C5" s="2">
        <v>1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1</v>
      </c>
      <c r="L5" s="2">
        <v>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EEF0-578A-4BFD-99A3-CACE548D787F}">
  <dimension ref="A1:P16"/>
  <sheetViews>
    <sheetView zoomScaleNormal="100" workbookViewId="0">
      <selection activeCell="I20" sqref="I20"/>
    </sheetView>
  </sheetViews>
  <sheetFormatPr defaultRowHeight="14.4" x14ac:dyDescent="0.3"/>
  <cols>
    <col min="1" max="1" width="4" bestFit="1" customWidth="1"/>
    <col min="2" max="2" width="9.88671875" bestFit="1" customWidth="1"/>
    <col min="3" max="5" width="2.6640625" bestFit="1" customWidth="1"/>
    <col min="6" max="6" width="9.88671875" bestFit="1" customWidth="1"/>
    <col min="7" max="7" width="9.88671875" customWidth="1"/>
    <col min="8" max="8" width="8.88671875" bestFit="1" customWidth="1"/>
    <col min="9" max="9" width="5.5546875" bestFit="1" customWidth="1"/>
    <col min="10" max="14" width="3.44140625" bestFit="1" customWidth="1"/>
    <col min="15" max="15" width="4.33203125" bestFit="1" customWidth="1"/>
    <col min="16" max="16" width="3.44140625" bestFit="1" customWidth="1"/>
  </cols>
  <sheetData>
    <row r="1" spans="1:16" x14ac:dyDescent="0.3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18</v>
      </c>
    </row>
    <row r="2" spans="1:16" x14ac:dyDescent="0.3">
      <c r="A2" s="2"/>
      <c r="B2" s="2"/>
      <c r="C2" s="2"/>
      <c r="D2" s="2"/>
      <c r="E2" s="2"/>
      <c r="F2" s="2" t="s">
        <v>16</v>
      </c>
      <c r="G2" s="2" t="s">
        <v>38</v>
      </c>
      <c r="H2" s="2" t="s">
        <v>39</v>
      </c>
      <c r="I2" s="2" t="s">
        <v>17</v>
      </c>
      <c r="J2" s="2"/>
      <c r="K2" s="2"/>
      <c r="L2" s="2"/>
      <c r="M2" s="2"/>
      <c r="N2" s="2"/>
      <c r="O2" s="2"/>
      <c r="P2" s="2"/>
    </row>
    <row r="3" spans="1:16" x14ac:dyDescent="0.3">
      <c r="A3" s="2" t="s">
        <v>0</v>
      </c>
      <c r="B3" s="2"/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1000</v>
      </c>
      <c r="P3" s="3">
        <v>0</v>
      </c>
    </row>
    <row r="4" spans="1:16" x14ac:dyDescent="0.3">
      <c r="A4" s="2" t="s">
        <v>1</v>
      </c>
      <c r="B4" s="2"/>
      <c r="C4" s="3"/>
      <c r="D4" s="3">
        <v>0</v>
      </c>
      <c r="E4" s="3">
        <v>0</v>
      </c>
      <c r="F4" s="3">
        <v>500</v>
      </c>
      <c r="G4" s="3">
        <v>500</v>
      </c>
      <c r="H4" s="3">
        <v>500</v>
      </c>
      <c r="I4" s="3">
        <v>0</v>
      </c>
      <c r="J4" s="3">
        <v>500</v>
      </c>
      <c r="K4" s="3">
        <v>500</v>
      </c>
      <c r="L4" s="3">
        <v>500</v>
      </c>
      <c r="M4" s="3">
        <v>500</v>
      </c>
      <c r="N4" s="3">
        <v>0</v>
      </c>
      <c r="O4" s="3">
        <v>1000</v>
      </c>
      <c r="P4" s="3">
        <v>0</v>
      </c>
    </row>
    <row r="5" spans="1:16" x14ac:dyDescent="0.3">
      <c r="A5" s="2" t="s">
        <v>2</v>
      </c>
      <c r="B5" s="2"/>
      <c r="C5" s="3"/>
      <c r="D5" s="3"/>
      <c r="E5" s="3">
        <v>0</v>
      </c>
      <c r="F5" s="3">
        <v>500</v>
      </c>
      <c r="G5" s="3">
        <v>500</v>
      </c>
      <c r="H5" s="3">
        <v>500</v>
      </c>
      <c r="I5" s="3">
        <v>0</v>
      </c>
      <c r="J5" s="3">
        <v>500</v>
      </c>
      <c r="K5" s="3">
        <v>500</v>
      </c>
      <c r="L5" s="3">
        <v>500</v>
      </c>
      <c r="M5" s="3">
        <v>500</v>
      </c>
      <c r="N5" s="3">
        <v>0</v>
      </c>
      <c r="O5" s="3">
        <v>1000</v>
      </c>
      <c r="P5" s="3">
        <v>0</v>
      </c>
    </row>
    <row r="6" spans="1:16" x14ac:dyDescent="0.3">
      <c r="A6" s="2" t="s">
        <v>3</v>
      </c>
      <c r="B6" s="2" t="s">
        <v>16</v>
      </c>
      <c r="C6" s="3"/>
      <c r="D6" s="3"/>
      <c r="E6" s="3"/>
      <c r="F6" s="3">
        <v>0</v>
      </c>
      <c r="G6" s="3">
        <v>0</v>
      </c>
      <c r="H6" s="3">
        <v>0</v>
      </c>
      <c r="I6" s="3">
        <v>500</v>
      </c>
      <c r="J6" s="3">
        <v>0</v>
      </c>
      <c r="K6" s="3">
        <v>0</v>
      </c>
      <c r="L6" s="3">
        <v>0</v>
      </c>
      <c r="M6" s="3">
        <v>0</v>
      </c>
      <c r="N6" s="3">
        <v>500</v>
      </c>
      <c r="O6" s="3">
        <v>1000</v>
      </c>
      <c r="P6" s="3">
        <v>0</v>
      </c>
    </row>
    <row r="7" spans="1:16" x14ac:dyDescent="0.3">
      <c r="A7" s="2" t="s">
        <v>3</v>
      </c>
      <c r="B7" s="2" t="s">
        <v>38</v>
      </c>
      <c r="C7" s="3"/>
      <c r="D7" s="3"/>
      <c r="E7" s="3"/>
      <c r="F7" s="3"/>
      <c r="G7" s="3">
        <v>0</v>
      </c>
      <c r="H7" s="3">
        <v>0</v>
      </c>
      <c r="I7" s="3">
        <v>500</v>
      </c>
      <c r="J7" s="3">
        <v>0</v>
      </c>
      <c r="K7" s="3">
        <v>0</v>
      </c>
      <c r="L7" s="3">
        <v>0</v>
      </c>
      <c r="M7" s="3">
        <v>0</v>
      </c>
      <c r="N7" s="3">
        <v>500</v>
      </c>
      <c r="O7" s="3">
        <v>1000</v>
      </c>
      <c r="P7" s="3">
        <v>0</v>
      </c>
    </row>
    <row r="8" spans="1:16" x14ac:dyDescent="0.3">
      <c r="A8" s="2" t="s">
        <v>3</v>
      </c>
      <c r="B8" s="2" t="s">
        <v>39</v>
      </c>
      <c r="C8" s="3"/>
      <c r="D8" s="3"/>
      <c r="E8" s="3"/>
      <c r="F8" s="3"/>
      <c r="G8" s="3"/>
      <c r="H8" s="3">
        <v>0</v>
      </c>
      <c r="I8" s="3">
        <v>500</v>
      </c>
      <c r="J8" s="3">
        <v>0</v>
      </c>
      <c r="K8" s="3">
        <v>0</v>
      </c>
      <c r="L8" s="3">
        <v>0</v>
      </c>
      <c r="M8" s="3">
        <v>0</v>
      </c>
      <c r="N8" s="3">
        <v>500</v>
      </c>
      <c r="O8" s="3">
        <v>1000</v>
      </c>
      <c r="P8" s="3">
        <v>0</v>
      </c>
    </row>
    <row r="9" spans="1:16" x14ac:dyDescent="0.3">
      <c r="A9" s="2" t="s">
        <v>3</v>
      </c>
      <c r="B9" s="2" t="s">
        <v>17</v>
      </c>
      <c r="C9" s="3"/>
      <c r="D9" s="3"/>
      <c r="E9" s="3"/>
      <c r="F9" s="3"/>
      <c r="G9" s="3"/>
      <c r="H9" s="3"/>
      <c r="I9" s="3">
        <v>0</v>
      </c>
      <c r="J9" s="3">
        <v>500</v>
      </c>
      <c r="K9" s="3">
        <v>500</v>
      </c>
      <c r="L9" s="3">
        <v>500</v>
      </c>
      <c r="M9" s="3">
        <v>500</v>
      </c>
      <c r="N9" s="3">
        <v>0</v>
      </c>
      <c r="O9" s="3">
        <v>1000</v>
      </c>
      <c r="P9" s="3">
        <v>0</v>
      </c>
    </row>
    <row r="10" spans="1:16" x14ac:dyDescent="0.3">
      <c r="A10" s="2" t="s">
        <v>4</v>
      </c>
      <c r="B10" s="2"/>
      <c r="C10" s="3"/>
      <c r="D10" s="3"/>
      <c r="E10" s="3"/>
      <c r="F10" s="3"/>
      <c r="G10" s="3"/>
      <c r="H10" s="3"/>
      <c r="I10" s="3"/>
      <c r="J10" s="3">
        <v>0</v>
      </c>
      <c r="K10" s="3">
        <v>0</v>
      </c>
      <c r="L10" s="3">
        <v>0</v>
      </c>
      <c r="M10" s="3">
        <v>0</v>
      </c>
      <c r="N10" s="3">
        <v>500</v>
      </c>
      <c r="O10" s="3">
        <v>1000</v>
      </c>
      <c r="P10" s="3">
        <v>0</v>
      </c>
    </row>
    <row r="11" spans="1:16" x14ac:dyDescent="0.3">
      <c r="A11" s="2" t="s">
        <v>5</v>
      </c>
      <c r="B11" s="2"/>
      <c r="C11" s="3"/>
      <c r="D11" s="3"/>
      <c r="E11" s="3"/>
      <c r="F11" s="3"/>
      <c r="G11" s="3"/>
      <c r="H11" s="3"/>
      <c r="I11" s="3"/>
      <c r="J11" s="3"/>
      <c r="K11" s="3">
        <v>0</v>
      </c>
      <c r="L11" s="3">
        <v>0</v>
      </c>
      <c r="M11" s="3">
        <v>0</v>
      </c>
      <c r="N11" s="3">
        <v>500</v>
      </c>
      <c r="O11" s="3">
        <v>1000</v>
      </c>
      <c r="P11" s="3">
        <v>0</v>
      </c>
    </row>
    <row r="12" spans="1:16" x14ac:dyDescent="0.3">
      <c r="A12" s="2" t="s">
        <v>6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>
        <v>0</v>
      </c>
      <c r="M12" s="3">
        <v>0</v>
      </c>
      <c r="N12" s="3">
        <v>500</v>
      </c>
      <c r="O12" s="3">
        <v>1000</v>
      </c>
      <c r="P12" s="3">
        <v>0</v>
      </c>
    </row>
    <row r="13" spans="1:16" x14ac:dyDescent="0.3">
      <c r="A13" s="2" t="s">
        <v>7</v>
      </c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0</v>
      </c>
      <c r="N13" s="3">
        <v>500</v>
      </c>
      <c r="O13" s="3">
        <v>1000</v>
      </c>
      <c r="P13" s="3">
        <v>0</v>
      </c>
    </row>
    <row r="14" spans="1:16" x14ac:dyDescent="0.3">
      <c r="A14" s="2" t="s">
        <v>8</v>
      </c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v>0</v>
      </c>
      <c r="O14" s="3">
        <v>1000</v>
      </c>
      <c r="P14" s="3">
        <v>0</v>
      </c>
    </row>
    <row r="15" spans="1:16" x14ac:dyDescent="0.3">
      <c r="A15" s="2" t="s">
        <v>9</v>
      </c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645</v>
      </c>
      <c r="P15" s="3">
        <v>0</v>
      </c>
    </row>
    <row r="16" spans="1:16" x14ac:dyDescent="0.3">
      <c r="A16" s="2" t="s">
        <v>18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A1FC-CFB9-4FBB-9DED-2B39E11FE368}">
  <dimension ref="A1:C14"/>
  <sheetViews>
    <sheetView workbookViewId="0">
      <selection activeCell="F10" sqref="F10"/>
    </sheetView>
  </sheetViews>
  <sheetFormatPr defaultRowHeight="14.4" x14ac:dyDescent="0.3"/>
  <sheetData>
    <row r="1" spans="1:3" x14ac:dyDescent="0.3">
      <c r="A1" s="15" t="s">
        <v>0</v>
      </c>
      <c r="B1" s="15"/>
      <c r="C1" s="2">
        <v>1</v>
      </c>
    </row>
    <row r="2" spans="1:3" x14ac:dyDescent="0.3">
      <c r="A2" s="15" t="s">
        <v>1</v>
      </c>
      <c r="B2" s="15"/>
      <c r="C2" s="2">
        <v>1</v>
      </c>
    </row>
    <row r="3" spans="1:3" x14ac:dyDescent="0.3">
      <c r="A3" s="15" t="s">
        <v>2</v>
      </c>
      <c r="B3" s="15"/>
      <c r="C3" s="2">
        <v>0</v>
      </c>
    </row>
    <row r="4" spans="1:3" x14ac:dyDescent="0.3">
      <c r="A4" s="15" t="s">
        <v>3</v>
      </c>
      <c r="B4" s="2" t="s">
        <v>16</v>
      </c>
      <c r="C4" s="2">
        <v>1</v>
      </c>
    </row>
    <row r="5" spans="1:3" x14ac:dyDescent="0.3">
      <c r="A5" s="15" t="s">
        <v>3</v>
      </c>
      <c r="B5" s="2" t="s">
        <v>38</v>
      </c>
      <c r="C5" s="2">
        <v>0</v>
      </c>
    </row>
    <row r="6" spans="1:3" x14ac:dyDescent="0.3">
      <c r="A6" s="15" t="s">
        <v>3</v>
      </c>
      <c r="B6" s="2" t="s">
        <v>39</v>
      </c>
      <c r="C6" s="2">
        <v>0</v>
      </c>
    </row>
    <row r="7" spans="1:3" x14ac:dyDescent="0.3">
      <c r="A7" s="15" t="s">
        <v>3</v>
      </c>
      <c r="B7" s="2" t="s">
        <v>17</v>
      </c>
      <c r="C7" s="2">
        <v>0</v>
      </c>
    </row>
    <row r="8" spans="1:3" x14ac:dyDescent="0.3">
      <c r="A8" s="15" t="s">
        <v>4</v>
      </c>
      <c r="B8" s="15"/>
      <c r="C8" s="2">
        <v>1</v>
      </c>
    </row>
    <row r="9" spans="1:3" x14ac:dyDescent="0.3">
      <c r="A9" s="15" t="s">
        <v>5</v>
      </c>
      <c r="B9" s="15"/>
      <c r="C9" s="2">
        <v>1</v>
      </c>
    </row>
    <row r="10" spans="1:3" x14ac:dyDescent="0.3">
      <c r="A10" s="15" t="s">
        <v>6</v>
      </c>
      <c r="B10" s="15"/>
      <c r="C10" s="2">
        <v>1</v>
      </c>
    </row>
    <row r="11" spans="1:3" x14ac:dyDescent="0.3">
      <c r="A11" s="15" t="s">
        <v>7</v>
      </c>
      <c r="B11" s="15"/>
      <c r="C11" s="2">
        <v>1</v>
      </c>
    </row>
    <row r="12" spans="1:3" x14ac:dyDescent="0.3">
      <c r="A12" s="15" t="s">
        <v>8</v>
      </c>
      <c r="B12" s="15"/>
      <c r="C12" s="2">
        <v>0</v>
      </c>
    </row>
    <row r="13" spans="1:3" x14ac:dyDescent="0.3">
      <c r="A13" s="15" t="s">
        <v>9</v>
      </c>
      <c r="B13" s="15"/>
      <c r="C13" s="2">
        <v>1</v>
      </c>
    </row>
    <row r="14" spans="1:3" x14ac:dyDescent="0.3">
      <c r="A14" s="15" t="s">
        <v>18</v>
      </c>
      <c r="B14" s="15"/>
      <c r="C14" s="2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CE21-9435-45EE-BDCF-0A6862ECC5A2}">
  <dimension ref="A1:B7"/>
  <sheetViews>
    <sheetView workbookViewId="0">
      <selection activeCell="A2" sqref="A2"/>
    </sheetView>
  </sheetViews>
  <sheetFormatPr defaultRowHeight="14.4" x14ac:dyDescent="0.3"/>
  <cols>
    <col min="1" max="1" width="20.33203125" bestFit="1" customWidth="1"/>
    <col min="2" max="2" width="13.33203125" customWidth="1"/>
  </cols>
  <sheetData>
    <row r="1" spans="1:2" x14ac:dyDescent="0.3">
      <c r="A1" t="s">
        <v>40</v>
      </c>
      <c r="B1">
        <v>4200</v>
      </c>
    </row>
    <row r="2" spans="1:2" x14ac:dyDescent="0.3">
      <c r="A2" t="s">
        <v>41</v>
      </c>
      <c r="B2" t="s">
        <v>42</v>
      </c>
    </row>
    <row r="3" spans="1:2" x14ac:dyDescent="0.3">
      <c r="A3" t="s">
        <v>43</v>
      </c>
      <c r="B3">
        <v>27000</v>
      </c>
    </row>
    <row r="4" spans="1:2" x14ac:dyDescent="0.3">
      <c r="A4" t="s">
        <v>44</v>
      </c>
      <c r="B4">
        <v>140000</v>
      </c>
    </row>
    <row r="5" spans="1:2" x14ac:dyDescent="0.3">
      <c r="A5" t="s">
        <v>45</v>
      </c>
      <c r="B5">
        <v>43200000</v>
      </c>
    </row>
    <row r="6" spans="1:2" x14ac:dyDescent="0.3">
      <c r="A6" t="s">
        <v>46</v>
      </c>
      <c r="B6">
        <v>0</v>
      </c>
    </row>
    <row r="7" spans="1:2" x14ac:dyDescent="0.3">
      <c r="A7" t="s">
        <v>47</v>
      </c>
      <c r="B7">
        <v>40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2B5C-C0D1-4275-B0B5-B97DE683A8A2}">
  <dimension ref="A1:B5"/>
  <sheetViews>
    <sheetView workbookViewId="0">
      <selection activeCell="B6" sqref="B6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48</v>
      </c>
      <c r="B1">
        <v>-1</v>
      </c>
    </row>
    <row r="2" spans="1:2" x14ac:dyDescent="0.3">
      <c r="A2" t="s">
        <v>16</v>
      </c>
      <c r="B2">
        <v>0</v>
      </c>
    </row>
    <row r="3" spans="1:2" x14ac:dyDescent="0.3">
      <c r="A3" t="s">
        <v>38</v>
      </c>
      <c r="B3">
        <v>1</v>
      </c>
    </row>
    <row r="4" spans="1:2" x14ac:dyDescent="0.3">
      <c r="A4" t="s">
        <v>39</v>
      </c>
      <c r="B4">
        <v>2</v>
      </c>
    </row>
    <row r="5" spans="1:2" x14ac:dyDescent="0.3">
      <c r="A5" t="s">
        <v>17</v>
      </c>
      <c r="B5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AEF6-41C4-44C3-9ED5-1AD00CBC52EC}">
  <dimension ref="A1:B10"/>
  <sheetViews>
    <sheetView workbookViewId="0"/>
  </sheetViews>
  <sheetFormatPr defaultRowHeight="14.4" x14ac:dyDescent="0.3"/>
  <cols>
    <col min="1" max="1" width="33.77734375" bestFit="1" customWidth="1"/>
  </cols>
  <sheetData>
    <row r="1" spans="1:2" x14ac:dyDescent="0.3">
      <c r="A1" t="s">
        <v>19</v>
      </c>
      <c r="B1">
        <v>1</v>
      </c>
    </row>
    <row r="2" spans="1:2" x14ac:dyDescent="0.3">
      <c r="A2" t="s">
        <v>20</v>
      </c>
      <c r="B2">
        <v>2</v>
      </c>
    </row>
    <row r="3" spans="1:2" x14ac:dyDescent="0.3">
      <c r="A3" t="s">
        <v>21</v>
      </c>
      <c r="B3">
        <v>3</v>
      </c>
    </row>
    <row r="4" spans="1:2" x14ac:dyDescent="0.3">
      <c r="A4" t="s">
        <v>22</v>
      </c>
      <c r="B4">
        <v>4</v>
      </c>
    </row>
    <row r="5" spans="1:2" x14ac:dyDescent="0.3">
      <c r="A5" t="s">
        <v>23</v>
      </c>
      <c r="B5">
        <v>5</v>
      </c>
    </row>
    <row r="6" spans="1:2" x14ac:dyDescent="0.3">
      <c r="A6" t="s">
        <v>24</v>
      </c>
      <c r="B6">
        <v>6</v>
      </c>
    </row>
    <row r="7" spans="1:2" x14ac:dyDescent="0.3">
      <c r="A7" t="s">
        <v>25</v>
      </c>
      <c r="B7">
        <v>7</v>
      </c>
    </row>
    <row r="8" spans="1:2" x14ac:dyDescent="0.3">
      <c r="A8" t="s">
        <v>26</v>
      </c>
      <c r="B8">
        <v>8</v>
      </c>
    </row>
    <row r="9" spans="1:2" x14ac:dyDescent="0.3">
      <c r="A9" t="s">
        <v>27</v>
      </c>
      <c r="B9">
        <v>9</v>
      </c>
    </row>
    <row r="10" spans="1:2" x14ac:dyDescent="0.3">
      <c r="A10" t="s">
        <v>28</v>
      </c>
      <c r="B1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42DC-B205-42E1-9815-1453A6C5BD9F}">
  <dimension ref="A1:B8"/>
  <sheetViews>
    <sheetView tabSelected="1" workbookViewId="0">
      <selection activeCell="C5" sqref="C5"/>
    </sheetView>
  </sheetViews>
  <sheetFormatPr defaultRowHeight="14.4" x14ac:dyDescent="0.3"/>
  <sheetData>
    <row r="1" spans="1:2" x14ac:dyDescent="0.3">
      <c r="A1">
        <v>12</v>
      </c>
      <c r="B1" t="s">
        <v>49</v>
      </c>
    </row>
    <row r="2" spans="1:2" x14ac:dyDescent="0.3">
      <c r="A2">
        <v>13</v>
      </c>
      <c r="B2" t="s">
        <v>50</v>
      </c>
    </row>
    <row r="3" spans="1:2" x14ac:dyDescent="0.3">
      <c r="A3">
        <v>14</v>
      </c>
      <c r="B3" t="s">
        <v>51</v>
      </c>
    </row>
    <row r="4" spans="1:2" x14ac:dyDescent="0.3">
      <c r="A4">
        <v>15</v>
      </c>
      <c r="B4" t="s">
        <v>52</v>
      </c>
    </row>
    <row r="5" spans="1:2" x14ac:dyDescent="0.3">
      <c r="A5">
        <v>16</v>
      </c>
      <c r="B5" t="s">
        <v>53</v>
      </c>
    </row>
    <row r="6" spans="1:2" x14ac:dyDescent="0.3">
      <c r="A6">
        <v>17</v>
      </c>
      <c r="B6" t="s">
        <v>54</v>
      </c>
    </row>
    <row r="7" spans="1:2" x14ac:dyDescent="0.3">
      <c r="A7">
        <v>18</v>
      </c>
      <c r="B7" t="s">
        <v>55</v>
      </c>
    </row>
    <row r="8" spans="1:2" x14ac:dyDescent="0.3">
      <c r="A8">
        <v>19</v>
      </c>
      <c r="B8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36E7-9711-40D1-9FF3-AA0981DB91E2}">
  <dimension ref="A1:U13"/>
  <sheetViews>
    <sheetView workbookViewId="0">
      <selection activeCell="D19" sqref="D19"/>
    </sheetView>
  </sheetViews>
  <sheetFormatPr defaultRowHeight="14.4" x14ac:dyDescent="0.3"/>
  <cols>
    <col min="1" max="1" width="3.5546875" bestFit="1" customWidth="1"/>
    <col min="2" max="2" width="31.77734375" bestFit="1" customWidth="1"/>
    <col min="3" max="7" width="30.77734375" customWidth="1"/>
  </cols>
  <sheetData>
    <row r="1" spans="1:21" x14ac:dyDescent="0.3">
      <c r="A1" s="16" t="s">
        <v>29</v>
      </c>
      <c r="B1" s="16"/>
      <c r="C1" s="17" t="s">
        <v>31</v>
      </c>
      <c r="D1" s="17"/>
      <c r="E1" s="17"/>
      <c r="F1" s="11"/>
      <c r="G1" s="11"/>
      <c r="H1" s="11"/>
      <c r="I1" s="11"/>
      <c r="J1" s="11"/>
    </row>
    <row r="2" spans="1:21" s="13" customFormat="1" ht="15" x14ac:dyDescent="0.35">
      <c r="A2" s="16"/>
      <c r="B2" s="16"/>
      <c r="C2" s="14" t="s">
        <v>32</v>
      </c>
      <c r="D2" s="14" t="s">
        <v>33</v>
      </c>
      <c r="E2" s="14" t="s">
        <v>34</v>
      </c>
      <c r="F2" s="12" t="s">
        <v>35</v>
      </c>
      <c r="G2" s="12" t="s">
        <v>36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3">
      <c r="A3" s="15" t="s">
        <v>0</v>
      </c>
      <c r="B3" s="14" t="s">
        <v>19</v>
      </c>
      <c r="C3" s="14">
        <v>1</v>
      </c>
      <c r="D3" s="14">
        <v>1</v>
      </c>
      <c r="E3" s="14"/>
      <c r="F3" s="2">
        <v>0</v>
      </c>
      <c r="G3" s="14">
        <v>1</v>
      </c>
    </row>
    <row r="4" spans="1:21" x14ac:dyDescent="0.3">
      <c r="A4" s="15" t="s">
        <v>1</v>
      </c>
      <c r="B4" s="14" t="s">
        <v>20</v>
      </c>
      <c r="C4" s="14">
        <v>1</v>
      </c>
      <c r="D4" s="14">
        <v>0</v>
      </c>
      <c r="E4" s="14"/>
      <c r="F4" s="2">
        <v>0</v>
      </c>
      <c r="G4" s="14">
        <v>1</v>
      </c>
    </row>
    <row r="5" spans="1:21" x14ac:dyDescent="0.3">
      <c r="A5" s="15" t="s">
        <v>2</v>
      </c>
      <c r="B5" s="14" t="s">
        <v>21</v>
      </c>
      <c r="C5" s="14">
        <v>1</v>
      </c>
      <c r="D5" s="14">
        <v>0</v>
      </c>
      <c r="E5" s="14">
        <v>1</v>
      </c>
      <c r="F5" s="14">
        <v>0</v>
      </c>
      <c r="G5" s="14">
        <v>0</v>
      </c>
    </row>
    <row r="6" spans="1:21" x14ac:dyDescent="0.3">
      <c r="A6" s="15" t="s">
        <v>3</v>
      </c>
      <c r="B6" s="14" t="s">
        <v>22</v>
      </c>
      <c r="C6" s="14">
        <v>1</v>
      </c>
      <c r="D6" s="14">
        <v>1</v>
      </c>
      <c r="E6" s="14"/>
      <c r="F6" s="2">
        <v>1</v>
      </c>
      <c r="G6" s="14">
        <v>0</v>
      </c>
    </row>
    <row r="7" spans="1:21" x14ac:dyDescent="0.3">
      <c r="A7" s="15" t="s">
        <v>4</v>
      </c>
      <c r="B7" s="14" t="s">
        <v>23</v>
      </c>
      <c r="C7" s="14">
        <v>1</v>
      </c>
      <c r="D7" s="14">
        <v>1</v>
      </c>
      <c r="E7" s="14">
        <v>1</v>
      </c>
      <c r="F7" s="14">
        <v>1</v>
      </c>
      <c r="G7" s="14">
        <v>0</v>
      </c>
    </row>
    <row r="8" spans="1:21" x14ac:dyDescent="0.3">
      <c r="A8" s="15" t="s">
        <v>5</v>
      </c>
      <c r="B8" s="14" t="s">
        <v>24</v>
      </c>
      <c r="C8" s="14">
        <v>0</v>
      </c>
      <c r="D8" s="14">
        <v>1</v>
      </c>
      <c r="E8" s="14">
        <v>1</v>
      </c>
      <c r="F8" s="14">
        <v>1</v>
      </c>
      <c r="G8" s="14">
        <v>0</v>
      </c>
    </row>
    <row r="9" spans="1:21" x14ac:dyDescent="0.3">
      <c r="A9" s="15" t="s">
        <v>6</v>
      </c>
      <c r="B9" s="14" t="s">
        <v>25</v>
      </c>
      <c r="C9" s="14">
        <v>0</v>
      </c>
      <c r="D9" s="14">
        <v>1</v>
      </c>
      <c r="E9" s="14">
        <v>1</v>
      </c>
      <c r="F9" s="14">
        <v>1</v>
      </c>
      <c r="G9" s="14">
        <v>1</v>
      </c>
    </row>
    <row r="10" spans="1:21" x14ac:dyDescent="0.3">
      <c r="A10" s="15" t="s">
        <v>7</v>
      </c>
      <c r="B10" s="14" t="s">
        <v>26</v>
      </c>
      <c r="C10" s="14">
        <v>0</v>
      </c>
      <c r="D10" s="14">
        <v>0</v>
      </c>
      <c r="E10" s="14"/>
      <c r="F10" s="14">
        <v>1</v>
      </c>
      <c r="G10" s="14">
        <v>1</v>
      </c>
    </row>
    <row r="11" spans="1:21" x14ac:dyDescent="0.3">
      <c r="A11" s="15" t="s">
        <v>8</v>
      </c>
      <c r="B11" s="14" t="s">
        <v>27</v>
      </c>
      <c r="C11" s="14">
        <v>1</v>
      </c>
      <c r="D11" s="14">
        <v>0</v>
      </c>
      <c r="E11" s="14">
        <v>1</v>
      </c>
      <c r="F11" s="14">
        <v>0</v>
      </c>
      <c r="G11" s="14">
        <v>1</v>
      </c>
    </row>
    <row r="12" spans="1:21" x14ac:dyDescent="0.3">
      <c r="A12" s="15" t="s">
        <v>9</v>
      </c>
      <c r="B12" s="14" t="s">
        <v>28</v>
      </c>
      <c r="C12" s="14">
        <v>0</v>
      </c>
      <c r="D12" s="14">
        <v>1</v>
      </c>
      <c r="E12" s="14">
        <v>1</v>
      </c>
      <c r="F12" s="14">
        <v>0</v>
      </c>
      <c r="G12" s="14">
        <v>1</v>
      </c>
    </row>
    <row r="13" spans="1:21" x14ac:dyDescent="0.3">
      <c r="A13" s="15" t="s">
        <v>18</v>
      </c>
      <c r="B13" s="14" t="s">
        <v>30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</row>
  </sheetData>
  <mergeCells count="2">
    <mergeCell ref="A1:B2"/>
    <mergeCell ref="C1:E1"/>
  </mergeCells>
  <phoneticPr fontId="2" type="noConversion"/>
  <conditionalFormatting sqref="C3:Y1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Socal acceptance (AHP)</vt:lpstr>
      <vt:lpstr>Compatibility</vt:lpstr>
      <vt:lpstr>Distance</vt:lpstr>
      <vt:lpstr>Standalone policy use</vt:lpstr>
      <vt:lpstr>Configs</vt:lpstr>
      <vt:lpstr>Landuse Dict</vt:lpstr>
      <vt:lpstr>Policy Dict</vt:lpstr>
      <vt:lpstr>Combination</vt:lpstr>
      <vt:lpstr>Possible policies 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Ghodsvali, Maryam</dc:creator>
  <cp:lastModifiedBy>Ghodsvali, Maryam</cp:lastModifiedBy>
  <dcterms:created xsi:type="dcterms:W3CDTF">2015-06-05T18:17:20Z</dcterms:created>
  <dcterms:modified xsi:type="dcterms:W3CDTF">2021-04-03T10:56:54Z</dcterms:modified>
</cp:coreProperties>
</file>