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LHRating\"/>
    </mc:Choice>
  </mc:AlternateContent>
  <xr:revisionPtr revIDLastSave="0" documentId="13_ncr:1_{78C90CFD-31F6-41D9-9F74-D0BA5AC1F483}" xr6:coauthVersionLast="47" xr6:coauthVersionMax="47" xr10:uidLastSave="{00000000-0000-0000-0000-000000000000}"/>
  <bookViews>
    <workbookView xWindow="-108" yWindow="-108" windowWidth="23256" windowHeight="12576" xr2:uid="{D978910E-D27D-4B95-85B6-662EEE754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N28" i="1"/>
  <c r="N29" i="1"/>
  <c r="N30" i="1"/>
  <c r="L28" i="1"/>
  <c r="L29" i="1"/>
  <c r="L3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L20" i="1" s="1"/>
  <c r="N20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9" i="1"/>
  <c r="B2" i="1"/>
  <c r="L27" i="1" l="1"/>
  <c r="N27" i="1" s="1"/>
  <c r="L4" i="1"/>
  <c r="N4" i="1" s="1"/>
  <c r="L14" i="1"/>
  <c r="N14" i="1" s="1"/>
  <c r="L19" i="1"/>
  <c r="N19" i="1" s="1"/>
  <c r="L2" i="1"/>
  <c r="L18" i="1"/>
  <c r="N18" i="1" s="1"/>
  <c r="L3" i="1"/>
  <c r="N3" i="1" s="1"/>
  <c r="L17" i="1"/>
  <c r="N17" i="1" s="1"/>
  <c r="L16" i="1"/>
  <c r="N16" i="1" s="1"/>
  <c r="L5" i="1"/>
  <c r="N5" i="1" s="1"/>
  <c r="L15" i="1"/>
  <c r="N15" i="1" s="1"/>
  <c r="L7" i="1"/>
  <c r="N7" i="1" s="1"/>
  <c r="L26" i="1"/>
  <c r="N26" i="1" s="1"/>
  <c r="L8" i="1"/>
  <c r="N8" i="1" s="1"/>
  <c r="L25" i="1"/>
  <c r="N25" i="1" s="1"/>
  <c r="L9" i="1"/>
  <c r="N9" i="1" s="1"/>
  <c r="L24" i="1"/>
  <c r="N24" i="1" s="1"/>
  <c r="L6" i="1"/>
  <c r="N6" i="1" s="1"/>
  <c r="L10" i="1"/>
  <c r="N10" i="1" s="1"/>
  <c r="L23" i="1"/>
  <c r="N23" i="1" s="1"/>
  <c r="L11" i="1"/>
  <c r="N11" i="1" s="1"/>
  <c r="L22" i="1"/>
  <c r="N22" i="1" s="1"/>
  <c r="L12" i="1"/>
  <c r="N12" i="1" s="1"/>
  <c r="L21" i="1"/>
  <c r="N21" i="1" s="1"/>
  <c r="L13" i="1"/>
  <c r="N13" i="1" s="1"/>
  <c r="H9" i="1"/>
  <c r="H13" i="1"/>
  <c r="H14" i="1"/>
  <c r="H21" i="1"/>
  <c r="H25" i="1"/>
  <c r="H26" i="1"/>
  <c r="H32" i="1"/>
  <c r="H33" i="1"/>
  <c r="H34" i="1"/>
  <c r="H35" i="1"/>
  <c r="H43" i="1"/>
  <c r="H44" i="1"/>
  <c r="H45" i="1"/>
  <c r="H47" i="1"/>
  <c r="I49" i="1"/>
  <c r="F49" i="1"/>
  <c r="E49" i="1"/>
  <c r="D49" i="1"/>
  <c r="C49" i="1"/>
  <c r="G29" i="1"/>
  <c r="H29" i="1" s="1"/>
  <c r="G30" i="1"/>
  <c r="H30" i="1" s="1"/>
  <c r="G31" i="1"/>
  <c r="H31" i="1" s="1"/>
  <c r="G32" i="1"/>
  <c r="G33" i="1"/>
  <c r="G34" i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G44" i="1"/>
  <c r="G45" i="1"/>
  <c r="G46" i="1"/>
  <c r="H46" i="1" s="1"/>
  <c r="G47" i="1"/>
  <c r="G48" i="1"/>
  <c r="H48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G22" i="1"/>
  <c r="H22" i="1" s="1"/>
  <c r="G23" i="1"/>
  <c r="H23" i="1" s="1"/>
  <c r="G24" i="1"/>
  <c r="H24" i="1" s="1"/>
  <c r="G25" i="1"/>
  <c r="G26" i="1"/>
  <c r="G27" i="1"/>
  <c r="H27" i="1" s="1"/>
  <c r="G28" i="1"/>
  <c r="H28" i="1" s="1"/>
  <c r="G2" i="1"/>
  <c r="L31" i="1" l="1"/>
  <c r="N2" i="1"/>
  <c r="G49" i="1"/>
  <c r="H49" i="1" s="1"/>
  <c r="H2" i="1"/>
</calcChain>
</file>

<file path=xl/sharedStrings.xml><?xml version="1.0" encoding="utf-8"?>
<sst xmlns="http://schemas.openxmlformats.org/spreadsheetml/2006/main" count="98" uniqueCount="91">
  <si>
    <t>Lecture Hall</t>
  </si>
  <si>
    <t>Layout</t>
  </si>
  <si>
    <t>Asthetic</t>
  </si>
  <si>
    <t>Chairs</t>
  </si>
  <si>
    <t>Capacity</t>
  </si>
  <si>
    <t>HOOVER 2055</t>
  </si>
  <si>
    <t>TROXEL 1001</t>
  </si>
  <si>
    <t>CURTISS 0127</t>
  </si>
  <si>
    <t>KILDEE 0125</t>
  </si>
  <si>
    <t>LEBARON 1210</t>
  </si>
  <si>
    <t>GERDIN 1148</t>
  </si>
  <si>
    <t>GILMAN 1002</t>
  </si>
  <si>
    <t>PHYSICS 0005</t>
  </si>
  <si>
    <t>COOVER 2245</t>
  </si>
  <si>
    <t>DESIGN 0101</t>
  </si>
  <si>
    <t>MACKAY 0117</t>
  </si>
  <si>
    <t>CARVER 0101</t>
  </si>
  <si>
    <t>CARVER 0001</t>
  </si>
  <si>
    <t>MOL-BIO 1414</t>
  </si>
  <si>
    <t>GILMAN 1352</t>
  </si>
  <si>
    <t>MARSTON 2155</t>
  </si>
  <si>
    <t>LAGOMAR 1411</t>
  </si>
  <si>
    <t>SUKUP 0022</t>
  </si>
  <si>
    <t>FOOD SC 2432</t>
  </si>
  <si>
    <t>ATRB 1302</t>
  </si>
  <si>
    <t>SICTR 0114</t>
  </si>
  <si>
    <t>AGRON 2050</t>
  </si>
  <si>
    <t>HOOVER 1213</t>
  </si>
  <si>
    <t>PHYSICS 0003</t>
  </si>
  <si>
    <t>CARVER 0305</t>
  </si>
  <si>
    <t>CARVER 0205</t>
  </si>
  <si>
    <t>HORT 0118</t>
  </si>
  <si>
    <t>ROSS H 0124</t>
  </si>
  <si>
    <t>NSRIC 1131</t>
  </si>
  <si>
    <t>BESSEY 0210</t>
  </si>
  <si>
    <t>LAGOMAR 1155</t>
  </si>
  <si>
    <t>HOOVER 1227</t>
  </si>
  <si>
    <t>SCIENCE 0102</t>
  </si>
  <si>
    <t>PEARSON 1115</t>
  </si>
  <si>
    <t>DURHAM 0171</t>
  </si>
  <si>
    <t>SCIENCE 0152</t>
  </si>
  <si>
    <t>HAMILTN 0169</t>
  </si>
  <si>
    <t>CARVER 0268</t>
  </si>
  <si>
    <t>SICTR 2221</t>
  </si>
  <si>
    <t>GILMAN 1104</t>
  </si>
  <si>
    <t>PEARSON 2115</t>
  </si>
  <si>
    <t>PEARSON 2157</t>
  </si>
  <si>
    <t>MARSTON 2200</t>
  </si>
  <si>
    <t>MARSTON 2300</t>
  </si>
  <si>
    <t>ELINGS 0308</t>
  </si>
  <si>
    <t>HOOVER 1312</t>
  </si>
  <si>
    <t>PEARSON 2105</t>
  </si>
  <si>
    <t>Total:</t>
  </si>
  <si>
    <t>Max</t>
  </si>
  <si>
    <t>Chiars</t>
  </si>
  <si>
    <t>Score</t>
  </si>
  <si>
    <t>Max Score</t>
  </si>
  <si>
    <t>Percentage</t>
  </si>
  <si>
    <t>Building Name</t>
  </si>
  <si>
    <t>Room Count</t>
  </si>
  <si>
    <t>HOOVER</t>
  </si>
  <si>
    <t>TROXEL</t>
  </si>
  <si>
    <t>CURTISS</t>
  </si>
  <si>
    <t>KILDEE</t>
  </si>
  <si>
    <t>LEBARON</t>
  </si>
  <si>
    <t>GERDIN</t>
  </si>
  <si>
    <t>PHYSICS</t>
  </si>
  <si>
    <t>COOVER</t>
  </si>
  <si>
    <t>DESIGN</t>
  </si>
  <si>
    <t>MACKAY</t>
  </si>
  <si>
    <t>CARVER</t>
  </si>
  <si>
    <t>GILMAN</t>
  </si>
  <si>
    <t>MARSTON</t>
  </si>
  <si>
    <t>LAGOMAR</t>
  </si>
  <si>
    <t>SUKUP</t>
  </si>
  <si>
    <t>FOOD</t>
  </si>
  <si>
    <t>ATRB</t>
  </si>
  <si>
    <t>SICTR</t>
  </si>
  <si>
    <t>AGRON</t>
  </si>
  <si>
    <t>HORT</t>
  </si>
  <si>
    <t>ROSS</t>
  </si>
  <si>
    <t>NSRIC</t>
  </si>
  <si>
    <t>BESSEY</t>
  </si>
  <si>
    <t>SCIENCE</t>
  </si>
  <si>
    <t>PEARSON</t>
  </si>
  <si>
    <t>DURHAM</t>
  </si>
  <si>
    <t>HAMILTN</t>
  </si>
  <si>
    <t>ELINGS</t>
  </si>
  <si>
    <t>MOL-BIO</t>
  </si>
  <si>
    <t>CB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</si>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</sst>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165" fontId="0" fillId="2" borderId="0" xfId="1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FB3F-1ABB-4C90-B532-4FA7DD0A0FF7}">
  <dimension ref="A1:N50"/>
  <sheetViews>
    <sheetView tabSelected="1" zoomScale="90" zoomScaleNormal="90" workbookViewId="0">
      <selection activeCell="Q16" sqref="Q16"/>
    </sheetView>
  </sheetViews>
  <sheetFormatPr defaultRowHeight="14.4" x14ac:dyDescent="0.3"/>
  <cols>
    <col min="1" max="2" width="21.109375" customWidth="1"/>
    <col min="3" max="5" width="17.21875" customWidth="1"/>
    <col min="6" max="6" width="17.33203125" customWidth="1"/>
    <col min="7" max="7" width="17.6640625" customWidth="1"/>
    <col min="8" max="8" width="17.109375" customWidth="1"/>
    <col min="9" max="9" width="16.6640625" customWidth="1"/>
    <col min="11" max="11" width="23" customWidth="1"/>
    <col min="12" max="12" width="17.77734375" customWidth="1"/>
    <col min="13" max="13" width="16.44140625" customWidth="1"/>
    <col min="14" max="14" width="17.44140625" customWidth="1"/>
  </cols>
  <sheetData>
    <row r="1" spans="1:14" x14ac:dyDescent="0.3">
      <c r="A1" t="s">
        <v>0</v>
      </c>
      <c r="C1" t="s">
        <v>4</v>
      </c>
      <c r="D1" t="s">
        <v>1</v>
      </c>
      <c r="E1" t="s">
        <v>2</v>
      </c>
      <c r="F1" t="s">
        <v>3</v>
      </c>
      <c r="G1" t="s">
        <v>55</v>
      </c>
      <c r="H1" t="s">
        <v>57</v>
      </c>
      <c r="I1" t="s">
        <v>53</v>
      </c>
      <c r="K1" s="10" t="s">
        <v>58</v>
      </c>
      <c r="L1" s="10" t="s">
        <v>59</v>
      </c>
      <c r="M1" s="10" t="s">
        <v>90</v>
      </c>
      <c r="N1" s="10" t="s">
        <v>57</v>
      </c>
    </row>
    <row r="2" spans="1:14" x14ac:dyDescent="0.3">
      <c r="A2" s="2" t="s">
        <v>5</v>
      </c>
      <c r="B2" s="2" t="str">
        <f>LEFT(A2, SEARCH(" ", A2, 1)-1)</f>
        <v>HOOVER</v>
      </c>
      <c r="C2" s="3">
        <v>431</v>
      </c>
      <c r="D2" s="1">
        <v>6.75</v>
      </c>
      <c r="E2" s="1">
        <v>6.25</v>
      </c>
      <c r="F2" s="1">
        <v>3</v>
      </c>
      <c r="G2" s="7">
        <f>SUM(D2:F2)</f>
        <v>16</v>
      </c>
      <c r="H2" s="8">
        <f>G2/I2</f>
        <v>0.59259259259259256</v>
      </c>
      <c r="I2">
        <v>27</v>
      </c>
      <c r="K2" s="10" t="s">
        <v>60</v>
      </c>
      <c r="L2" s="10">
        <f>COUNTIF(B2:B48, K2)</f>
        <v>4</v>
      </c>
      <c r="M2" s="10">
        <v>1</v>
      </c>
      <c r="N2" s="11">
        <f>M2/L2</f>
        <v>0.25</v>
      </c>
    </row>
    <row r="3" spans="1:14" x14ac:dyDescent="0.3">
      <c r="A3" s="2" t="s">
        <v>6</v>
      </c>
      <c r="B3" s="2" t="str">
        <f t="shared" ref="B3:B48" si="0">LEFT(A3, SEARCH(" ", A3, 1)-1)</f>
        <v>TROXEL</v>
      </c>
      <c r="C3" s="3">
        <v>400</v>
      </c>
      <c r="D3" s="1">
        <v>7.75</v>
      </c>
      <c r="E3" s="1">
        <v>7</v>
      </c>
      <c r="F3" s="1">
        <v>5.5</v>
      </c>
      <c r="G3" s="7">
        <f t="shared" ref="G3:G48" si="1">SUM(D3:F3)</f>
        <v>20.25</v>
      </c>
      <c r="H3" s="8">
        <f>G3/I3</f>
        <v>0.75</v>
      </c>
      <c r="I3">
        <v>27</v>
      </c>
      <c r="K3" s="10" t="s">
        <v>61</v>
      </c>
      <c r="L3" s="10">
        <f>COUNTIF(B2:B48, K3)</f>
        <v>1</v>
      </c>
      <c r="M3" s="10">
        <v>1</v>
      </c>
      <c r="N3" s="11">
        <f t="shared" ref="N3:N30" si="2">M3/L3</f>
        <v>1</v>
      </c>
    </row>
    <row r="4" spans="1:14" x14ac:dyDescent="0.3">
      <c r="A4" s="2" t="s">
        <v>7</v>
      </c>
      <c r="B4" s="2" t="str">
        <f t="shared" si="0"/>
        <v>CURTISS</v>
      </c>
      <c r="C4" s="3">
        <v>393</v>
      </c>
      <c r="D4" s="1"/>
      <c r="E4" s="1"/>
      <c r="F4" s="1"/>
      <c r="G4" s="7">
        <f t="shared" si="1"/>
        <v>0</v>
      </c>
      <c r="H4" s="8">
        <f t="shared" ref="H4:H49" si="3">G4/I4</f>
        <v>0</v>
      </c>
      <c r="I4">
        <v>27</v>
      </c>
      <c r="K4" s="10" t="s">
        <v>62</v>
      </c>
      <c r="L4" s="10">
        <f>COUNTIF(B2:B48, K4)</f>
        <v>1</v>
      </c>
      <c r="M4" s="10"/>
      <c r="N4" s="11">
        <f t="shared" si="2"/>
        <v>0</v>
      </c>
    </row>
    <row r="5" spans="1:14" x14ac:dyDescent="0.3">
      <c r="A5" s="2" t="s">
        <v>8</v>
      </c>
      <c r="B5" s="2" t="str">
        <f t="shared" si="0"/>
        <v>KILDEE</v>
      </c>
      <c r="C5" s="3">
        <v>382</v>
      </c>
      <c r="D5" s="1">
        <v>5</v>
      </c>
      <c r="E5" s="1">
        <v>4</v>
      </c>
      <c r="F5" s="1">
        <v>4</v>
      </c>
      <c r="G5" s="7">
        <f t="shared" si="1"/>
        <v>13</v>
      </c>
      <c r="H5" s="8">
        <f t="shared" si="3"/>
        <v>0.48148148148148145</v>
      </c>
      <c r="I5">
        <v>27</v>
      </c>
      <c r="K5" s="10" t="s">
        <v>63</v>
      </c>
      <c r="L5" s="10">
        <f>COUNTIF(B2:B48,K5)</f>
        <v>1</v>
      </c>
      <c r="M5" s="10">
        <v>1</v>
      </c>
      <c r="N5" s="11">
        <f t="shared" si="2"/>
        <v>1</v>
      </c>
    </row>
    <row r="6" spans="1:14" x14ac:dyDescent="0.3">
      <c r="A6" s="2" t="s">
        <v>9</v>
      </c>
      <c r="B6" s="2" t="str">
        <f t="shared" si="0"/>
        <v>LEBARON</v>
      </c>
      <c r="C6" s="3">
        <v>363</v>
      </c>
      <c r="D6" s="1"/>
      <c r="E6" s="1"/>
      <c r="F6" s="1"/>
      <c r="G6" s="7">
        <f t="shared" si="1"/>
        <v>0</v>
      </c>
      <c r="H6" s="8">
        <f t="shared" si="3"/>
        <v>0</v>
      </c>
      <c r="I6">
        <v>27</v>
      </c>
      <c r="K6" s="10" t="s">
        <v>64</v>
      </c>
      <c r="L6" s="10">
        <f>COUNTIF(B2:B48, K6)</f>
        <v>1</v>
      </c>
      <c r="M6" s="10"/>
      <c r="N6" s="11">
        <f t="shared" si="2"/>
        <v>0</v>
      </c>
    </row>
    <row r="7" spans="1:14" x14ac:dyDescent="0.3">
      <c r="A7" s="2" t="s">
        <v>10</v>
      </c>
      <c r="B7" s="2" t="str">
        <f t="shared" si="0"/>
        <v>GERDIN</v>
      </c>
      <c r="C7" s="3">
        <v>299</v>
      </c>
      <c r="D7" s="1"/>
      <c r="E7" s="1"/>
      <c r="F7" s="1"/>
      <c r="G7" s="7">
        <f t="shared" si="1"/>
        <v>0</v>
      </c>
      <c r="H7" s="8">
        <f t="shared" si="3"/>
        <v>0</v>
      </c>
      <c r="I7">
        <v>27</v>
      </c>
      <c r="K7" s="10" t="s">
        <v>65</v>
      </c>
      <c r="L7" s="10">
        <f>COUNTIF(B2:B48,K7 )</f>
        <v>1</v>
      </c>
      <c r="M7" s="10"/>
      <c r="N7" s="11">
        <f t="shared" si="2"/>
        <v>0</v>
      </c>
    </row>
    <row r="8" spans="1:14" x14ac:dyDescent="0.3">
      <c r="A8" s="2" t="s">
        <v>11</v>
      </c>
      <c r="B8" s="2" t="str">
        <f t="shared" si="0"/>
        <v>GILMAN</v>
      </c>
      <c r="C8" s="3">
        <v>283</v>
      </c>
      <c r="D8" s="1"/>
      <c r="E8" s="1"/>
      <c r="F8" s="1"/>
      <c r="G8" s="7">
        <f t="shared" si="1"/>
        <v>0</v>
      </c>
      <c r="H8" s="8">
        <f t="shared" si="3"/>
        <v>0</v>
      </c>
      <c r="I8">
        <v>27</v>
      </c>
      <c r="K8" s="10" t="s">
        <v>66</v>
      </c>
      <c r="L8" s="10">
        <f>COUNTIF(B2:B48, K8)</f>
        <v>2</v>
      </c>
      <c r="M8" s="10"/>
      <c r="N8" s="11">
        <f t="shared" si="2"/>
        <v>0</v>
      </c>
    </row>
    <row r="9" spans="1:14" x14ac:dyDescent="0.3">
      <c r="A9" s="2" t="s">
        <v>12</v>
      </c>
      <c r="B9" s="2" t="str">
        <f t="shared" si="0"/>
        <v>PHYSICS</v>
      </c>
      <c r="C9" s="3">
        <v>270</v>
      </c>
      <c r="D9" s="1"/>
      <c r="E9" s="1"/>
      <c r="F9" s="1"/>
      <c r="G9" s="7">
        <f t="shared" si="1"/>
        <v>0</v>
      </c>
      <c r="H9" s="8">
        <f t="shared" si="3"/>
        <v>0</v>
      </c>
      <c r="I9">
        <v>27</v>
      </c>
      <c r="K9" s="10" t="s">
        <v>67</v>
      </c>
      <c r="L9" s="10">
        <f>COUNTIF(B2:B48, K9)</f>
        <v>1</v>
      </c>
      <c r="M9" s="10">
        <v>1</v>
      </c>
      <c r="N9" s="11">
        <f t="shared" si="2"/>
        <v>1</v>
      </c>
    </row>
    <row r="10" spans="1:14" x14ac:dyDescent="0.3">
      <c r="A10" s="2" t="s">
        <v>13</v>
      </c>
      <c r="B10" s="2" t="str">
        <f t="shared" si="0"/>
        <v>COOVER</v>
      </c>
      <c r="C10" s="3">
        <v>252</v>
      </c>
      <c r="D10" s="1">
        <v>4</v>
      </c>
      <c r="E10" s="1">
        <v>5.5</v>
      </c>
      <c r="F10" s="1">
        <v>5</v>
      </c>
      <c r="G10" s="7">
        <f t="shared" si="1"/>
        <v>14.5</v>
      </c>
      <c r="H10" s="8">
        <f t="shared" si="3"/>
        <v>0.53703703703703709</v>
      </c>
      <c r="I10">
        <v>27</v>
      </c>
      <c r="K10" s="10" t="s">
        <v>68</v>
      </c>
      <c r="L10" s="10">
        <f>COUNTIF(B2:B48, K10)</f>
        <v>1</v>
      </c>
      <c r="M10" s="10">
        <v>1</v>
      </c>
      <c r="N10" s="11">
        <f t="shared" si="2"/>
        <v>1</v>
      </c>
    </row>
    <row r="11" spans="1:14" x14ac:dyDescent="0.3">
      <c r="A11" s="2" t="s">
        <v>14</v>
      </c>
      <c r="B11" s="2" t="str">
        <f t="shared" si="0"/>
        <v>DESIGN</v>
      </c>
      <c r="C11" s="3">
        <v>248</v>
      </c>
      <c r="D11" s="1">
        <v>5</v>
      </c>
      <c r="E11" s="1">
        <v>7</v>
      </c>
      <c r="F11" s="1">
        <v>4</v>
      </c>
      <c r="G11" s="7">
        <f t="shared" si="1"/>
        <v>16</v>
      </c>
      <c r="H11" s="8">
        <f t="shared" si="3"/>
        <v>0.59259259259259256</v>
      </c>
      <c r="I11">
        <v>27</v>
      </c>
      <c r="K11" s="10" t="s">
        <v>69</v>
      </c>
      <c r="L11" s="10">
        <f>COUNTIF(B2:B48, K11)</f>
        <v>1</v>
      </c>
      <c r="M11" s="10"/>
      <c r="N11" s="11">
        <f t="shared" si="2"/>
        <v>0</v>
      </c>
    </row>
    <row r="12" spans="1:14" x14ac:dyDescent="0.3">
      <c r="A12" s="2" t="s">
        <v>15</v>
      </c>
      <c r="B12" s="2" t="str">
        <f t="shared" si="0"/>
        <v>MACKAY</v>
      </c>
      <c r="C12" s="3">
        <v>214</v>
      </c>
      <c r="D12" s="1"/>
      <c r="E12" s="1"/>
      <c r="F12" s="1"/>
      <c r="G12" s="7">
        <f t="shared" si="1"/>
        <v>0</v>
      </c>
      <c r="H12" s="8">
        <f t="shared" si="3"/>
        <v>0</v>
      </c>
      <c r="I12">
        <v>27</v>
      </c>
      <c r="K12" s="10" t="s">
        <v>70</v>
      </c>
      <c r="L12" s="10">
        <f>COUNTIF(B2:B48,K12 )</f>
        <v>5</v>
      </c>
      <c r="M12" s="10"/>
      <c r="N12" s="11">
        <f t="shared" si="2"/>
        <v>0</v>
      </c>
    </row>
    <row r="13" spans="1:14" x14ac:dyDescent="0.3">
      <c r="A13" s="2" t="s">
        <v>16</v>
      </c>
      <c r="B13" s="2" t="str">
        <f t="shared" si="0"/>
        <v>CARVER</v>
      </c>
      <c r="C13" s="3">
        <v>202</v>
      </c>
      <c r="D13" s="1"/>
      <c r="E13" s="1"/>
      <c r="F13" s="1"/>
      <c r="G13" s="7">
        <f t="shared" si="1"/>
        <v>0</v>
      </c>
      <c r="H13" s="8">
        <f t="shared" si="3"/>
        <v>0</v>
      </c>
      <c r="I13">
        <v>27</v>
      </c>
      <c r="K13" s="10" t="s">
        <v>88</v>
      </c>
      <c r="L13" s="10">
        <f>COUNTIF(B2:B48, K13)</f>
        <v>1</v>
      </c>
      <c r="M13" s="10"/>
      <c r="N13" s="11">
        <f t="shared" si="2"/>
        <v>0</v>
      </c>
    </row>
    <row r="14" spans="1:14" x14ac:dyDescent="0.3">
      <c r="A14" s="2" t="s">
        <v>17</v>
      </c>
      <c r="B14" s="2" t="str">
        <f t="shared" si="0"/>
        <v>CARVER</v>
      </c>
      <c r="C14" s="3">
        <v>200</v>
      </c>
      <c r="D14" s="1"/>
      <c r="E14" s="1"/>
      <c r="F14" s="1"/>
      <c r="G14" s="7">
        <f t="shared" si="1"/>
        <v>0</v>
      </c>
      <c r="H14" s="8">
        <f t="shared" si="3"/>
        <v>0</v>
      </c>
      <c r="I14">
        <v>27</v>
      </c>
      <c r="K14" s="10" t="s">
        <v>71</v>
      </c>
      <c r="L14" s="10">
        <f>COUNTIF(B2:B48, K14)</f>
        <v>3</v>
      </c>
      <c r="M14" s="10"/>
      <c r="N14" s="11">
        <f t="shared" si="2"/>
        <v>0</v>
      </c>
    </row>
    <row r="15" spans="1:14" x14ac:dyDescent="0.3">
      <c r="A15" s="2" t="s">
        <v>18</v>
      </c>
      <c r="B15" s="2" t="str">
        <f t="shared" si="0"/>
        <v>MOL-BIO</v>
      </c>
      <c r="C15" s="3">
        <v>196</v>
      </c>
      <c r="D15" s="1"/>
      <c r="E15" s="1"/>
      <c r="F15" s="1"/>
      <c r="G15" s="7">
        <f t="shared" si="1"/>
        <v>0</v>
      </c>
      <c r="H15" s="8">
        <f t="shared" si="3"/>
        <v>0</v>
      </c>
      <c r="I15">
        <v>27</v>
      </c>
      <c r="K15" s="10" t="s">
        <v>72</v>
      </c>
      <c r="L15" s="10">
        <f t="shared" ref="L15" si="4">COUNTIF(B15:B61, K15)</f>
        <v>3</v>
      </c>
      <c r="M15" s="10">
        <v>2</v>
      </c>
      <c r="N15" s="11">
        <f t="shared" si="2"/>
        <v>0.66666666666666663</v>
      </c>
    </row>
    <row r="16" spans="1:14" x14ac:dyDescent="0.3">
      <c r="A16" s="2" t="s">
        <v>19</v>
      </c>
      <c r="B16" s="2" t="str">
        <f t="shared" si="0"/>
        <v>GILMAN</v>
      </c>
      <c r="C16" s="3">
        <v>182</v>
      </c>
      <c r="D16" s="1"/>
      <c r="E16" s="1"/>
      <c r="F16" s="1"/>
      <c r="G16" s="7">
        <f t="shared" si="1"/>
        <v>0</v>
      </c>
      <c r="H16" s="8">
        <f t="shared" si="3"/>
        <v>0</v>
      </c>
      <c r="I16">
        <v>27</v>
      </c>
      <c r="K16" s="10" t="s">
        <v>73</v>
      </c>
      <c r="L16" s="10">
        <f t="shared" ref="L16" si="5">COUNTIF(B15:B61, K16)</f>
        <v>2</v>
      </c>
      <c r="M16" s="10"/>
      <c r="N16" s="11">
        <f t="shared" si="2"/>
        <v>0</v>
      </c>
    </row>
    <row r="17" spans="1:14" x14ac:dyDescent="0.3">
      <c r="A17" s="2" t="s">
        <v>20</v>
      </c>
      <c r="B17" s="2" t="str">
        <f t="shared" si="0"/>
        <v>MARSTON</v>
      </c>
      <c r="C17" s="3">
        <v>180</v>
      </c>
      <c r="D17" s="1"/>
      <c r="E17" s="1"/>
      <c r="F17" s="1"/>
      <c r="G17" s="7">
        <f t="shared" si="1"/>
        <v>0</v>
      </c>
      <c r="H17" s="8">
        <f t="shared" si="3"/>
        <v>0</v>
      </c>
      <c r="I17">
        <v>27</v>
      </c>
      <c r="K17" s="10" t="s">
        <v>74</v>
      </c>
      <c r="L17" s="10">
        <f t="shared" ref="L17" si="6">COUNTIF(B15:B61, K17)</f>
        <v>1</v>
      </c>
      <c r="M17" s="10"/>
      <c r="N17" s="11">
        <f t="shared" si="2"/>
        <v>0</v>
      </c>
    </row>
    <row r="18" spans="1:14" x14ac:dyDescent="0.3">
      <c r="A18" s="2" t="s">
        <v>21</v>
      </c>
      <c r="B18" s="2" t="str">
        <f t="shared" si="0"/>
        <v>LAGOMAR</v>
      </c>
      <c r="C18" s="3">
        <v>158</v>
      </c>
      <c r="D18" s="1"/>
      <c r="E18" s="1"/>
      <c r="F18" s="1"/>
      <c r="G18" s="7">
        <f t="shared" si="1"/>
        <v>0</v>
      </c>
      <c r="H18" s="8">
        <f t="shared" si="3"/>
        <v>0</v>
      </c>
      <c r="I18">
        <v>27</v>
      </c>
      <c r="K18" s="10" t="s">
        <v>75</v>
      </c>
      <c r="L18" s="10">
        <f t="shared" ref="L18" si="7">COUNTIF(B15:B61,K18)</f>
        <v>1</v>
      </c>
      <c r="M18" s="10"/>
      <c r="N18" s="11">
        <f t="shared" si="2"/>
        <v>0</v>
      </c>
    </row>
    <row r="19" spans="1:14" x14ac:dyDescent="0.3">
      <c r="A19" s="2" t="s">
        <v>22</v>
      </c>
      <c r="B19" s="2" t="str">
        <f t="shared" si="0"/>
        <v>SUKUP</v>
      </c>
      <c r="C19" s="3">
        <v>153</v>
      </c>
      <c r="D19" s="1"/>
      <c r="E19" s="1"/>
      <c r="F19" s="1"/>
      <c r="G19" s="7">
        <f t="shared" si="1"/>
        <v>0</v>
      </c>
      <c r="H19" s="8">
        <f t="shared" si="3"/>
        <v>0</v>
      </c>
      <c r="I19">
        <v>27</v>
      </c>
      <c r="K19" s="10" t="s">
        <v>76</v>
      </c>
      <c r="L19" s="10">
        <f t="shared" ref="L19" si="8">COUNTIF(B15:B61, K19)</f>
        <v>1</v>
      </c>
      <c r="M19" s="10"/>
      <c r="N19" s="11">
        <f t="shared" si="2"/>
        <v>0</v>
      </c>
    </row>
    <row r="20" spans="1:14" x14ac:dyDescent="0.3">
      <c r="A20" s="2" t="s">
        <v>23</v>
      </c>
      <c r="B20" s="2" t="str">
        <f t="shared" si="0"/>
        <v>FOOD</v>
      </c>
      <c r="C20" s="3">
        <v>146</v>
      </c>
      <c r="D20" s="1"/>
      <c r="E20" s="1"/>
      <c r="F20" s="1"/>
      <c r="G20" s="7">
        <f t="shared" si="1"/>
        <v>0</v>
      </c>
      <c r="H20" s="8">
        <f t="shared" si="3"/>
        <v>0</v>
      </c>
      <c r="I20">
        <v>27</v>
      </c>
      <c r="K20" s="10" t="s">
        <v>77</v>
      </c>
      <c r="L20" s="10">
        <f t="shared" ref="L20" si="9">COUNTIF(B15:B61,K20 )</f>
        <v>2</v>
      </c>
      <c r="M20" s="10">
        <v>1</v>
      </c>
      <c r="N20" s="11">
        <f t="shared" si="2"/>
        <v>0.5</v>
      </c>
    </row>
    <row r="21" spans="1:14" x14ac:dyDescent="0.3">
      <c r="A21" s="2" t="s">
        <v>24</v>
      </c>
      <c r="B21" s="2" t="str">
        <f t="shared" si="0"/>
        <v>ATRB</v>
      </c>
      <c r="C21" s="3">
        <v>122</v>
      </c>
      <c r="D21" s="1"/>
      <c r="E21" s="1"/>
      <c r="F21" s="1"/>
      <c r="G21" s="7">
        <f t="shared" si="1"/>
        <v>0</v>
      </c>
      <c r="H21" s="8">
        <f t="shared" si="3"/>
        <v>0</v>
      </c>
      <c r="I21">
        <v>27</v>
      </c>
      <c r="K21" s="10" t="s">
        <v>78</v>
      </c>
      <c r="L21" s="10">
        <f t="shared" ref="L21" si="10">COUNTIF(B15:B61, K21)</f>
        <v>1</v>
      </c>
      <c r="M21" s="10"/>
      <c r="N21" s="11">
        <f t="shared" si="2"/>
        <v>0</v>
      </c>
    </row>
    <row r="22" spans="1:14" x14ac:dyDescent="0.3">
      <c r="A22" s="2" t="s">
        <v>25</v>
      </c>
      <c r="B22" s="2" t="str">
        <f t="shared" si="0"/>
        <v>SICTR</v>
      </c>
      <c r="C22" s="3">
        <v>119</v>
      </c>
      <c r="D22" s="1">
        <v>8.5</v>
      </c>
      <c r="E22" s="1">
        <v>8</v>
      </c>
      <c r="F22" s="1">
        <v>7.5</v>
      </c>
      <c r="G22" s="7">
        <f t="shared" si="1"/>
        <v>24</v>
      </c>
      <c r="H22" s="8">
        <f t="shared" si="3"/>
        <v>0.88888888888888884</v>
      </c>
      <c r="I22">
        <v>27</v>
      </c>
      <c r="K22" s="10" t="s">
        <v>79</v>
      </c>
      <c r="L22" s="10">
        <f t="shared" ref="L22" si="11">COUNTIF(B15:B61, K22)</f>
        <v>1</v>
      </c>
      <c r="M22" s="10">
        <v>1</v>
      </c>
      <c r="N22" s="11">
        <f t="shared" si="2"/>
        <v>1</v>
      </c>
    </row>
    <row r="23" spans="1:14" x14ac:dyDescent="0.3">
      <c r="A23" s="2" t="s">
        <v>26</v>
      </c>
      <c r="B23" s="2" t="str">
        <f t="shared" si="0"/>
        <v>AGRON</v>
      </c>
      <c r="C23" s="3">
        <v>117</v>
      </c>
      <c r="D23" s="1"/>
      <c r="E23" s="1"/>
      <c r="F23" s="1"/>
      <c r="G23" s="7">
        <f t="shared" si="1"/>
        <v>0</v>
      </c>
      <c r="H23" s="8">
        <f t="shared" si="3"/>
        <v>0</v>
      </c>
      <c r="I23">
        <v>27</v>
      </c>
      <c r="K23" s="10" t="s">
        <v>80</v>
      </c>
      <c r="L23" s="10">
        <f t="shared" ref="L23" si="12">COUNTIF(B15:B61, K23)</f>
        <v>1</v>
      </c>
      <c r="M23" s="10"/>
      <c r="N23" s="11">
        <f t="shared" si="2"/>
        <v>0</v>
      </c>
    </row>
    <row r="24" spans="1:14" x14ac:dyDescent="0.3">
      <c r="A24" s="2" t="s">
        <v>27</v>
      </c>
      <c r="B24" s="2" t="str">
        <f t="shared" si="0"/>
        <v>HOOVER</v>
      </c>
      <c r="C24" s="3">
        <v>117</v>
      </c>
      <c r="D24" s="1"/>
      <c r="E24" s="1"/>
      <c r="F24" s="1"/>
      <c r="G24" s="7">
        <f t="shared" si="1"/>
        <v>0</v>
      </c>
      <c r="H24" s="8">
        <f t="shared" si="3"/>
        <v>0</v>
      </c>
      <c r="I24">
        <v>27</v>
      </c>
      <c r="K24" s="10" t="s">
        <v>81</v>
      </c>
      <c r="L24" s="10">
        <f t="shared" ref="L24" si="13">COUNTIF(B15:B61, K24)</f>
        <v>1</v>
      </c>
      <c r="M24" s="10"/>
      <c r="N24" s="11">
        <f t="shared" si="2"/>
        <v>0</v>
      </c>
    </row>
    <row r="25" spans="1:14" x14ac:dyDescent="0.3">
      <c r="A25" s="2" t="s">
        <v>28</v>
      </c>
      <c r="B25" s="2" t="str">
        <f t="shared" si="0"/>
        <v>PHYSICS</v>
      </c>
      <c r="C25" s="3">
        <v>117</v>
      </c>
      <c r="D25" s="1"/>
      <c r="E25" s="1"/>
      <c r="F25" s="1"/>
      <c r="G25" s="7">
        <f t="shared" si="1"/>
        <v>0</v>
      </c>
      <c r="H25" s="8">
        <f t="shared" si="3"/>
        <v>0</v>
      </c>
      <c r="I25">
        <v>27</v>
      </c>
      <c r="K25" s="10" t="s">
        <v>82</v>
      </c>
      <c r="L25" s="10">
        <f t="shared" ref="L25" si="14">COUNTIF(B15:B61,K25 )</f>
        <v>1</v>
      </c>
      <c r="M25" s="10">
        <v>1</v>
      </c>
      <c r="N25" s="11">
        <f t="shared" si="2"/>
        <v>1</v>
      </c>
    </row>
    <row r="26" spans="1:14" x14ac:dyDescent="0.3">
      <c r="A26" s="2" t="s">
        <v>29</v>
      </c>
      <c r="B26" s="2" t="str">
        <f t="shared" si="0"/>
        <v>CARVER</v>
      </c>
      <c r="C26" s="3">
        <v>112</v>
      </c>
      <c r="D26" s="1"/>
      <c r="E26" s="1"/>
      <c r="F26" s="1"/>
      <c r="G26" s="7">
        <f t="shared" si="1"/>
        <v>0</v>
      </c>
      <c r="H26" s="8">
        <f t="shared" si="3"/>
        <v>0</v>
      </c>
      <c r="I26">
        <v>27</v>
      </c>
      <c r="K26" s="10" t="s">
        <v>83</v>
      </c>
      <c r="L26" s="10">
        <f t="shared" ref="L26" si="15">COUNTIF(B15:B61, K26)</f>
        <v>2</v>
      </c>
      <c r="M26" s="10"/>
      <c r="N26" s="11">
        <f t="shared" si="2"/>
        <v>0</v>
      </c>
    </row>
    <row r="27" spans="1:14" x14ac:dyDescent="0.3">
      <c r="A27" s="2" t="s">
        <v>30</v>
      </c>
      <c r="B27" s="2" t="str">
        <f t="shared" si="0"/>
        <v>CARVER</v>
      </c>
      <c r="C27" s="3">
        <v>112</v>
      </c>
      <c r="D27" s="1"/>
      <c r="E27" s="1"/>
      <c r="F27" s="1"/>
      <c r="G27" s="7">
        <f t="shared" si="1"/>
        <v>0</v>
      </c>
      <c r="H27" s="8">
        <f t="shared" si="3"/>
        <v>0</v>
      </c>
      <c r="I27">
        <v>27</v>
      </c>
      <c r="K27" s="10" t="s">
        <v>84</v>
      </c>
      <c r="L27" s="10">
        <f t="shared" ref="L27" si="16">COUNTIF(B15:B61, K27)</f>
        <v>4</v>
      </c>
      <c r="M27" s="10"/>
      <c r="N27" s="11">
        <f t="shared" si="2"/>
        <v>0</v>
      </c>
    </row>
    <row r="28" spans="1:14" x14ac:dyDescent="0.3">
      <c r="A28" s="2" t="s">
        <v>31</v>
      </c>
      <c r="B28" s="2" t="str">
        <f t="shared" si="0"/>
        <v>HORT</v>
      </c>
      <c r="C28" s="3">
        <v>111</v>
      </c>
      <c r="D28" s="1">
        <v>5</v>
      </c>
      <c r="E28" s="1">
        <v>3</v>
      </c>
      <c r="F28" s="1">
        <v>4</v>
      </c>
      <c r="G28" s="7">
        <f t="shared" si="1"/>
        <v>12</v>
      </c>
      <c r="H28" s="8">
        <f t="shared" si="3"/>
        <v>0.44444444444444442</v>
      </c>
      <c r="I28">
        <v>27</v>
      </c>
      <c r="K28" s="10" t="s">
        <v>85</v>
      </c>
      <c r="L28" s="10">
        <f t="shared" ref="L28" si="17">COUNTIF(B28:B74, K28)</f>
        <v>1</v>
      </c>
      <c r="M28" s="10">
        <v>1</v>
      </c>
      <c r="N28" s="11">
        <f t="shared" si="2"/>
        <v>1</v>
      </c>
    </row>
    <row r="29" spans="1:14" x14ac:dyDescent="0.3">
      <c r="A29" s="2" t="s">
        <v>32</v>
      </c>
      <c r="B29" s="2" t="str">
        <f t="shared" si="0"/>
        <v>ROSS</v>
      </c>
      <c r="C29" s="3">
        <v>110</v>
      </c>
      <c r="D29" s="1"/>
      <c r="E29" s="1"/>
      <c r="F29" s="1"/>
      <c r="G29" s="7">
        <f>SUM(D29:F29)</f>
        <v>0</v>
      </c>
      <c r="H29" s="8">
        <f t="shared" si="3"/>
        <v>0</v>
      </c>
      <c r="I29">
        <v>27</v>
      </c>
      <c r="K29" s="10" t="s">
        <v>86</v>
      </c>
      <c r="L29" s="10">
        <f t="shared" ref="L29" si="18">COUNTIF(B28:B74, K29)</f>
        <v>1</v>
      </c>
      <c r="M29" s="10">
        <v>1</v>
      </c>
      <c r="N29" s="11">
        <f t="shared" si="2"/>
        <v>1</v>
      </c>
    </row>
    <row r="30" spans="1:14" x14ac:dyDescent="0.3">
      <c r="A30" s="2" t="s">
        <v>33</v>
      </c>
      <c r="B30" s="2" t="str">
        <f t="shared" si="0"/>
        <v>NSRIC</v>
      </c>
      <c r="C30" s="3">
        <v>108</v>
      </c>
      <c r="G30" s="7">
        <f t="shared" si="1"/>
        <v>0</v>
      </c>
      <c r="H30" s="8">
        <f t="shared" si="3"/>
        <v>0</v>
      </c>
      <c r="I30">
        <v>27</v>
      </c>
      <c r="K30" s="10" t="s">
        <v>87</v>
      </c>
      <c r="L30" s="10">
        <f t="shared" ref="L30" si="19">COUNTIF(B28:B74, K30)</f>
        <v>1</v>
      </c>
      <c r="M30" s="10"/>
      <c r="N30" s="11">
        <f t="shared" si="2"/>
        <v>0</v>
      </c>
    </row>
    <row r="31" spans="1:14" x14ac:dyDescent="0.3">
      <c r="A31" s="2" t="s">
        <v>34</v>
      </c>
      <c r="B31" s="2" t="str">
        <f t="shared" si="0"/>
        <v>BESSEY</v>
      </c>
      <c r="C31" s="3">
        <v>101</v>
      </c>
      <c r="D31">
        <v>7.5</v>
      </c>
      <c r="E31">
        <v>6</v>
      </c>
      <c r="F31">
        <v>2</v>
      </c>
      <c r="G31" s="7">
        <f t="shared" si="1"/>
        <v>15.5</v>
      </c>
      <c r="H31" s="8">
        <f t="shared" si="3"/>
        <v>0.57407407407407407</v>
      </c>
      <c r="I31">
        <v>27</v>
      </c>
      <c r="K31" s="10" t="s">
        <v>52</v>
      </c>
      <c r="L31" s="10">
        <f>SUM(L2:L30)</f>
        <v>47</v>
      </c>
      <c r="M31" s="10">
        <f>SUM(M2:M30)</f>
        <v>12</v>
      </c>
      <c r="N31" s="10"/>
    </row>
    <row r="32" spans="1:14" x14ac:dyDescent="0.3">
      <c r="A32" s="2" t="s">
        <v>35</v>
      </c>
      <c r="B32" s="2" t="str">
        <f t="shared" si="0"/>
        <v>LAGOMAR</v>
      </c>
      <c r="C32" s="3">
        <v>100</v>
      </c>
      <c r="G32" s="7">
        <f t="shared" si="1"/>
        <v>0</v>
      </c>
      <c r="H32" s="8">
        <f t="shared" si="3"/>
        <v>0</v>
      </c>
      <c r="I32">
        <v>27</v>
      </c>
    </row>
    <row r="33" spans="1:10" x14ac:dyDescent="0.3">
      <c r="A33" s="2" t="s">
        <v>36</v>
      </c>
      <c r="B33" s="2" t="str">
        <f t="shared" si="0"/>
        <v>HOOVER</v>
      </c>
      <c r="C33" s="3">
        <v>99</v>
      </c>
      <c r="G33" s="7">
        <f t="shared" si="1"/>
        <v>0</v>
      </c>
      <c r="H33" s="8">
        <f t="shared" si="3"/>
        <v>0</v>
      </c>
      <c r="I33">
        <v>27</v>
      </c>
    </row>
    <row r="34" spans="1:10" x14ac:dyDescent="0.3">
      <c r="A34" s="2" t="s">
        <v>37</v>
      </c>
      <c r="B34" s="2" t="str">
        <f t="shared" si="0"/>
        <v>SCIENCE</v>
      </c>
      <c r="C34" s="3">
        <v>94</v>
      </c>
      <c r="G34" s="7">
        <f t="shared" si="1"/>
        <v>0</v>
      </c>
      <c r="H34" s="8">
        <f t="shared" si="3"/>
        <v>0</v>
      </c>
      <c r="I34">
        <v>27</v>
      </c>
    </row>
    <row r="35" spans="1:10" x14ac:dyDescent="0.3">
      <c r="A35" s="2" t="s">
        <v>38</v>
      </c>
      <c r="B35" s="2" t="str">
        <f t="shared" si="0"/>
        <v>PEARSON</v>
      </c>
      <c r="C35" s="3">
        <v>94</v>
      </c>
      <c r="G35" s="7">
        <f t="shared" si="1"/>
        <v>0</v>
      </c>
      <c r="H35" s="8">
        <f t="shared" si="3"/>
        <v>0</v>
      </c>
      <c r="I35">
        <v>27</v>
      </c>
    </row>
    <row r="36" spans="1:10" x14ac:dyDescent="0.3">
      <c r="A36" s="2" t="s">
        <v>39</v>
      </c>
      <c r="B36" s="2" t="str">
        <f t="shared" si="0"/>
        <v>DURHAM</v>
      </c>
      <c r="C36" s="3">
        <v>92</v>
      </c>
      <c r="D36">
        <v>4.5</v>
      </c>
      <c r="E36">
        <v>4</v>
      </c>
      <c r="F36">
        <v>4.5</v>
      </c>
      <c r="G36" s="7">
        <f t="shared" si="1"/>
        <v>13</v>
      </c>
      <c r="H36" s="8">
        <f t="shared" si="3"/>
        <v>0.48148148148148145</v>
      </c>
      <c r="I36">
        <v>27</v>
      </c>
    </row>
    <row r="37" spans="1:10" x14ac:dyDescent="0.3">
      <c r="A37" s="2" t="s">
        <v>40</v>
      </c>
      <c r="B37" s="2" t="str">
        <f t="shared" si="0"/>
        <v>SCIENCE</v>
      </c>
      <c r="C37" s="3">
        <v>91</v>
      </c>
      <c r="G37" s="7">
        <f t="shared" si="1"/>
        <v>0</v>
      </c>
      <c r="H37" s="8">
        <f t="shared" si="3"/>
        <v>0</v>
      </c>
      <c r="I37">
        <v>27</v>
      </c>
    </row>
    <row r="38" spans="1:10" x14ac:dyDescent="0.3">
      <c r="A38" s="2" t="s">
        <v>41</v>
      </c>
      <c r="B38" s="2" t="str">
        <f t="shared" si="0"/>
        <v>HAMILTN</v>
      </c>
      <c r="C38" s="3">
        <v>89</v>
      </c>
      <c r="D38">
        <v>2.5</v>
      </c>
      <c r="E38">
        <v>3</v>
      </c>
      <c r="F38">
        <v>4</v>
      </c>
      <c r="G38" s="7">
        <f t="shared" si="1"/>
        <v>9.5</v>
      </c>
      <c r="H38" s="8">
        <f t="shared" si="3"/>
        <v>0.35185185185185186</v>
      </c>
      <c r="I38">
        <v>27</v>
      </c>
    </row>
    <row r="39" spans="1:10" x14ac:dyDescent="0.3">
      <c r="A39" s="2" t="s">
        <v>42</v>
      </c>
      <c r="B39" s="2" t="str">
        <f t="shared" si="0"/>
        <v>CARVER</v>
      </c>
      <c r="C39" s="3">
        <v>84</v>
      </c>
      <c r="G39" s="7">
        <f t="shared" si="1"/>
        <v>0</v>
      </c>
      <c r="H39" s="8">
        <f t="shared" si="3"/>
        <v>0</v>
      </c>
      <c r="I39">
        <v>27</v>
      </c>
    </row>
    <row r="40" spans="1:10" x14ac:dyDescent="0.3">
      <c r="A40" s="2" t="s">
        <v>43</v>
      </c>
      <c r="B40" s="2" t="str">
        <f t="shared" si="0"/>
        <v>SICTR</v>
      </c>
      <c r="C40" s="3">
        <v>84</v>
      </c>
      <c r="G40" s="7">
        <f t="shared" si="1"/>
        <v>0</v>
      </c>
      <c r="H40" s="8">
        <f t="shared" si="3"/>
        <v>0</v>
      </c>
      <c r="I40">
        <v>27</v>
      </c>
    </row>
    <row r="41" spans="1:10" x14ac:dyDescent="0.3">
      <c r="A41" s="2" t="s">
        <v>44</v>
      </c>
      <c r="B41" s="2" t="str">
        <f t="shared" si="0"/>
        <v>GILMAN</v>
      </c>
      <c r="C41" s="3">
        <v>81</v>
      </c>
      <c r="G41" s="7">
        <f t="shared" si="1"/>
        <v>0</v>
      </c>
      <c r="H41" s="8">
        <f t="shared" si="3"/>
        <v>0</v>
      </c>
      <c r="I41">
        <v>27</v>
      </c>
    </row>
    <row r="42" spans="1:10" x14ac:dyDescent="0.3">
      <c r="A42" s="2" t="s">
        <v>45</v>
      </c>
      <c r="B42" s="2" t="str">
        <f t="shared" si="0"/>
        <v>PEARSON</v>
      </c>
      <c r="C42" s="3">
        <v>80</v>
      </c>
      <c r="G42" s="7">
        <f t="shared" si="1"/>
        <v>0</v>
      </c>
      <c r="H42" s="8">
        <f t="shared" si="3"/>
        <v>0</v>
      </c>
      <c r="I42">
        <v>27</v>
      </c>
    </row>
    <row r="43" spans="1:10" x14ac:dyDescent="0.3">
      <c r="A43" s="2" t="s">
        <v>46</v>
      </c>
      <c r="B43" s="2" t="str">
        <f t="shared" si="0"/>
        <v>PEARSON</v>
      </c>
      <c r="C43" s="3">
        <v>80</v>
      </c>
      <c r="G43" s="7">
        <f t="shared" si="1"/>
        <v>0</v>
      </c>
      <c r="H43" s="8">
        <f t="shared" si="3"/>
        <v>0</v>
      </c>
      <c r="I43">
        <v>27</v>
      </c>
    </row>
    <row r="44" spans="1:10" x14ac:dyDescent="0.3">
      <c r="A44" s="2" t="s">
        <v>47</v>
      </c>
      <c r="B44" s="2" t="str">
        <f t="shared" si="0"/>
        <v>MARSTON</v>
      </c>
      <c r="C44" s="3">
        <v>80</v>
      </c>
      <c r="D44">
        <v>5</v>
      </c>
      <c r="E44">
        <v>7.5</v>
      </c>
      <c r="F44">
        <v>0</v>
      </c>
      <c r="G44" s="7">
        <f t="shared" si="1"/>
        <v>12.5</v>
      </c>
      <c r="H44" s="8">
        <f t="shared" si="3"/>
        <v>0.46296296296296297</v>
      </c>
      <c r="I44">
        <v>27</v>
      </c>
    </row>
    <row r="45" spans="1:10" x14ac:dyDescent="0.3">
      <c r="A45" s="2" t="s">
        <v>48</v>
      </c>
      <c r="B45" s="2" t="str">
        <f t="shared" si="0"/>
        <v>MARSTON</v>
      </c>
      <c r="C45" s="3">
        <v>80</v>
      </c>
      <c r="D45">
        <v>5</v>
      </c>
      <c r="E45">
        <v>7.5</v>
      </c>
      <c r="F45">
        <v>0</v>
      </c>
      <c r="G45" s="7">
        <f t="shared" si="1"/>
        <v>12.5</v>
      </c>
      <c r="H45" s="8">
        <f t="shared" si="3"/>
        <v>0.46296296296296297</v>
      </c>
      <c r="I45">
        <v>27</v>
      </c>
    </row>
    <row r="46" spans="1:10" x14ac:dyDescent="0.3">
      <c r="A46" s="2" t="s">
        <v>49</v>
      </c>
      <c r="B46" s="2" t="str">
        <f t="shared" si="0"/>
        <v>ELINGS</v>
      </c>
      <c r="C46" s="3">
        <v>80</v>
      </c>
      <c r="D46">
        <v>6</v>
      </c>
      <c r="F46">
        <v>4.5</v>
      </c>
      <c r="G46" s="7">
        <f t="shared" si="1"/>
        <v>10.5</v>
      </c>
      <c r="H46" s="8">
        <f t="shared" si="3"/>
        <v>0.3888888888888889</v>
      </c>
      <c r="I46">
        <v>27</v>
      </c>
      <c r="J46" t="s">
        <v>89</v>
      </c>
    </row>
    <row r="47" spans="1:10" x14ac:dyDescent="0.3">
      <c r="A47" s="2" t="s">
        <v>50</v>
      </c>
      <c r="B47" s="2" t="str">
        <f t="shared" si="0"/>
        <v>HOOVER</v>
      </c>
      <c r="C47" s="3">
        <v>80</v>
      </c>
      <c r="G47" s="7">
        <f t="shared" si="1"/>
        <v>0</v>
      </c>
      <c r="H47" s="8">
        <f t="shared" si="3"/>
        <v>0</v>
      </c>
      <c r="I47">
        <v>27</v>
      </c>
    </row>
    <row r="48" spans="1:10" x14ac:dyDescent="0.3">
      <c r="A48" s="2" t="s">
        <v>51</v>
      </c>
      <c r="B48" s="2" t="str">
        <f t="shared" si="0"/>
        <v>PEARSON</v>
      </c>
      <c r="C48" s="3">
        <v>80</v>
      </c>
      <c r="G48" s="7">
        <f t="shared" si="1"/>
        <v>0</v>
      </c>
      <c r="H48" s="8">
        <f t="shared" si="3"/>
        <v>0</v>
      </c>
      <c r="I48">
        <v>27</v>
      </c>
    </row>
    <row r="49" spans="1:9" x14ac:dyDescent="0.3">
      <c r="A49" s="4" t="s">
        <v>52</v>
      </c>
      <c r="B49" s="4"/>
      <c r="C49" s="5">
        <f>SUM(C2:C48)</f>
        <v>7666</v>
      </c>
      <c r="D49" s="6">
        <f>SUM(D2:D48)</f>
        <v>72.5</v>
      </c>
      <c r="E49" s="6">
        <f>SUM(E2:E48)</f>
        <v>68.75</v>
      </c>
      <c r="F49" s="6">
        <f>SUM(F2:F48)</f>
        <v>48</v>
      </c>
      <c r="G49" s="6">
        <f>SUM(G2:G48)</f>
        <v>189.25</v>
      </c>
      <c r="H49" s="9">
        <f t="shared" si="3"/>
        <v>0.1491331757289204</v>
      </c>
      <c r="I49" s="6">
        <f>SUM(I2:I48)</f>
        <v>1269</v>
      </c>
    </row>
    <row r="50" spans="1:9" x14ac:dyDescent="0.3">
      <c r="C50" t="s">
        <v>4</v>
      </c>
      <c r="D50" t="s">
        <v>1</v>
      </c>
      <c r="E50" t="s">
        <v>2</v>
      </c>
      <c r="F50" t="s">
        <v>54</v>
      </c>
      <c r="G50" t="s">
        <v>55</v>
      </c>
      <c r="H50" t="s">
        <v>57</v>
      </c>
      <c r="I50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2022-01-27T17:48:46Z</dcterms:created>
  <dcterms:modified xsi:type="dcterms:W3CDTF">2022-02-09T15:48:38Z</dcterms:modified>
</cp:coreProperties>
</file>