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hyabi\Desktop\PhD\Courses\George Mason\OR 541\Project\"/>
    </mc:Choice>
  </mc:AlternateContent>
  <xr:revisionPtr revIDLastSave="0" documentId="13_ncr:1_{88B43CFE-E44A-4EE7-9304-4422BC3B3484}" xr6:coauthVersionLast="36" xr6:coauthVersionMax="36" xr10:uidLastSave="{00000000-0000-0000-0000-000000000000}"/>
  <bookViews>
    <workbookView xWindow="0" yWindow="0" windowWidth="24195" windowHeight="7980" xr2:uid="{634BAB7C-E310-4830-B597-E3DD808830A1}"/>
  </bookViews>
  <sheets>
    <sheet name="Sheet1" sheetId="1" r:id="rId1"/>
  </sheets>
  <definedNames>
    <definedName name="solver_adj" localSheetId="0" hidden="1">Sheet1!$C$26:$E$28,Sheet1!$H$26:$J$28,Sheet1!$C$31:$E$33,Sheet1!$H$31:$J$33</definedName>
    <definedName name="solver_cvg" localSheetId="0" hidden="1">0.0000000001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Sheet1!$C$36:$C$47</definedName>
    <definedName name="solver_lhs2" localSheetId="0" hidden="1">Sheet1!$H$36:$H$47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Sheet1!$C$22</definedName>
    <definedName name="solver_pre" localSheetId="0" hidden="1">0.000000000001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Sheet1!$E$36:$E$47</definedName>
    <definedName name="solver_rhs2" localSheetId="0" hidden="1">Sheet1!$J$36:$J$47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J45" i="1"/>
  <c r="J46" i="1"/>
  <c r="J47" i="1"/>
  <c r="J44" i="1"/>
  <c r="J41" i="1"/>
  <c r="J42" i="1"/>
  <c r="J43" i="1"/>
  <c r="J40" i="1"/>
  <c r="J37" i="1"/>
  <c r="J38" i="1"/>
  <c r="J39" i="1"/>
  <c r="J36" i="1"/>
  <c r="C47" i="1"/>
  <c r="C46" i="1"/>
  <c r="C45" i="1"/>
  <c r="C44" i="1"/>
  <c r="C43" i="1"/>
  <c r="C42" i="1"/>
  <c r="C41" i="1"/>
  <c r="C40" i="1"/>
  <c r="C39" i="1"/>
  <c r="C38" i="1"/>
  <c r="C37" i="1"/>
  <c r="C36" i="1"/>
  <c r="E45" i="1"/>
  <c r="E46" i="1"/>
  <c r="E47" i="1"/>
  <c r="E44" i="1"/>
  <c r="E41" i="1"/>
  <c r="E42" i="1"/>
  <c r="E43" i="1"/>
  <c r="E40" i="1"/>
  <c r="E37" i="1"/>
  <c r="E38" i="1"/>
  <c r="E39" i="1"/>
  <c r="E36" i="1"/>
  <c r="G22" i="1"/>
  <c r="F22" i="1"/>
  <c r="E22" i="1"/>
  <c r="D22" i="1"/>
  <c r="C22" i="1" l="1"/>
</calcChain>
</file>

<file path=xl/sharedStrings.xml><?xml version="1.0" encoding="utf-8"?>
<sst xmlns="http://schemas.openxmlformats.org/spreadsheetml/2006/main" count="142" uniqueCount="70">
  <si>
    <t>&lt;=</t>
  </si>
  <si>
    <t>RHS</t>
  </si>
  <si>
    <t>LHS</t>
  </si>
  <si>
    <t>Constraints</t>
  </si>
  <si>
    <t>Variables</t>
  </si>
  <si>
    <t>s.t.</t>
  </si>
  <si>
    <t>Objective</t>
  </si>
  <si>
    <t>Formulation</t>
  </si>
  <si>
    <t>Decision Variables</t>
  </si>
  <si>
    <t>Data</t>
  </si>
  <si>
    <t>Given Data</t>
  </si>
  <si>
    <t>Indices</t>
  </si>
  <si>
    <t>Index Use</t>
  </si>
  <si>
    <t>i</t>
  </si>
  <si>
    <t>j</t>
  </si>
  <si>
    <t>k</t>
  </si>
  <si>
    <t>commodity{1,2,3,4}={Ammo, Fuel, Water, Dry}</t>
  </si>
  <si>
    <t>sink{1,2,3}={CoA, WpnsHq, CmbtOP}</t>
  </si>
  <si>
    <r>
      <t>distance</t>
    </r>
    <r>
      <rPr>
        <vertAlign val="subscript"/>
        <sz val="11"/>
        <color theme="1"/>
        <rFont val="Times New Roman"/>
        <family val="1"/>
      </rPr>
      <t>j,k</t>
    </r>
  </si>
  <si>
    <t>source{1,2,3}={LHD, LPD, LSD}</t>
  </si>
  <si>
    <r>
      <t>stock</t>
    </r>
    <r>
      <rPr>
        <vertAlign val="subscript"/>
        <sz val="11"/>
        <color theme="1"/>
        <rFont val="Times New Roman"/>
        <family val="1"/>
      </rPr>
      <t>i,j</t>
    </r>
  </si>
  <si>
    <r>
      <t>demand</t>
    </r>
    <r>
      <rPr>
        <vertAlign val="subscript"/>
        <sz val="11"/>
        <color theme="1"/>
        <rFont val="Times New Roman"/>
        <family val="1"/>
      </rPr>
      <t>i,k</t>
    </r>
  </si>
  <si>
    <t>distance between each source node and each sink node {200,100,100;200,200,100;100,50,50}</t>
  </si>
  <si>
    <r>
      <t>priority</t>
    </r>
    <r>
      <rPr>
        <vertAlign val="subscript"/>
        <sz val="11"/>
        <color theme="1"/>
        <rFont val="Times New Roman"/>
        <family val="1"/>
      </rPr>
      <t>i,k</t>
    </r>
  </si>
  <si>
    <t>priority of each commodity in each sink node [units] {5,9,10;2,4,2;4,4,8;4,4,5}</t>
  </si>
  <si>
    <t>demand of each commodity in each sink node [units] {2,3,1;1,3,1;4,4,1;4,4,1}</t>
  </si>
  <si>
    <r>
      <t>TRANSPORT</t>
    </r>
    <r>
      <rPr>
        <vertAlign val="subscript"/>
        <sz val="11"/>
        <color theme="1"/>
        <rFont val="Times New Roman"/>
        <family val="1"/>
      </rPr>
      <t>i,j,k</t>
    </r>
  </si>
  <si>
    <t>MIN</t>
  </si>
  <si>
    <t>number of units of each commodity type transported from each source node to each sink node  [units]</t>
  </si>
  <si>
    <t>Ammo</t>
  </si>
  <si>
    <t>Fuel</t>
  </si>
  <si>
    <t>Water</t>
  </si>
  <si>
    <t>Dry</t>
  </si>
  <si>
    <t>LHD</t>
  </si>
  <si>
    <t>LPD</t>
  </si>
  <si>
    <t>LSD</t>
  </si>
  <si>
    <t>CoA</t>
  </si>
  <si>
    <t>WpnsHq</t>
  </si>
  <si>
    <t>CmbtOP</t>
  </si>
  <si>
    <t>available commodity in each source node [units] {1000,0,0;500,500,100;500,500,100;500,500,100}</t>
  </si>
  <si>
    <t>STOCK</t>
  </si>
  <si>
    <t>AMMO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</si>
  <si>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</si>
  <si>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</si>
  <si>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</si>
  <si>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</si>
  <si>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</si>
  <si>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</si>
  <si>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</si>
  <si>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</si>
  <si>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</si>
  <si>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FUEL</t>
  </si>
  <si>
    <t>WATER</t>
  </si>
  <si>
    <t>DRY</t>
  </si>
  <si>
    <t>stock</t>
  </si>
  <si>
    <t>demand</t>
  </si>
  <si>
    <t>&gt;=</t>
  </si>
  <si>
    <t>i4</t>
  </si>
  <si>
    <t>DEMAND</t>
  </si>
  <si>
    <t>DICTANCE</t>
  </si>
  <si>
    <t>PRIORITY</t>
  </si>
  <si>
    <t>MIN Z=</t>
  </si>
  <si>
    <t>l</t>
  </si>
  <si>
    <t>platform{1,2,3}={MV-22, Kmaxx, Snowgoose}</t>
  </si>
  <si>
    <r>
      <t>range</t>
    </r>
    <r>
      <rPr>
        <vertAlign val="subscript"/>
        <sz val="11"/>
        <color theme="1"/>
        <rFont val="Times New Roman"/>
        <family val="1"/>
      </rPr>
      <t>l</t>
    </r>
  </si>
  <si>
    <r>
      <t>capacity</t>
    </r>
    <r>
      <rPr>
        <vertAlign val="subscript"/>
        <sz val="11"/>
        <color theme="1"/>
        <rFont val="Times New Roman"/>
        <family val="1"/>
      </rPr>
      <t>l</t>
    </r>
  </si>
  <si>
    <r>
      <t>number</t>
    </r>
    <r>
      <rPr>
        <vertAlign val="subscript"/>
        <sz val="11"/>
        <color theme="1"/>
        <rFont val="Times New Roman"/>
        <family val="1"/>
      </rPr>
      <t>l</t>
    </r>
  </si>
  <si>
    <t>cargo capacity of each platform {24,13,1}</t>
  </si>
  <si>
    <t>range of each platform {300,120,90}</t>
  </si>
  <si>
    <t>available number of each platform {9999,9999,9999}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</si>
</sst>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2" fontId="1" fillId="0" borderId="0" xfId="0" applyNumberFormat="1" applyFont="1"/>
    <xf numFmtId="2" fontId="1" fillId="0" borderId="0" xfId="0" applyNumberFormat="1" applyFont="1" applyFill="1" applyBorder="1"/>
    <xf numFmtId="2" fontId="1" fillId="3" borderId="1" xfId="0" applyNumberFormat="1" applyFont="1" applyFill="1" applyBorder="1"/>
    <xf numFmtId="2" fontId="1" fillId="5" borderId="1" xfId="0" applyNumberFormat="1" applyFont="1" applyFill="1" applyBorder="1"/>
    <xf numFmtId="0" fontId="4" fillId="0" borderId="0" xfId="0" applyFont="1"/>
    <xf numFmtId="2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2" fontId="0" fillId="0" borderId="0" xfId="0" applyNumberFormat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276958</xdr:colOff>
      <xdr:row>18</xdr:row>
      <xdr:rowOff>70705</xdr:rowOff>
    </xdr:from>
    <xdr:ext cx="2395528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D365B8B-F1AE-43CA-978F-257B35775FA0}"/>
                </a:ext>
              </a:extLst>
            </xdr:cNvPr>
            <xdr:cNvSpPr txBox="1"/>
          </xdr:nvSpPr>
          <xdr:spPr>
            <a:xfrm>
              <a:off x="7515958" y="3975955"/>
              <a:ext cx="239552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𝑇𝑅𝐴𝑁𝑆𝑃𝑂𝑅𝑇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𝑠𝑡𝑜𝑐𝑘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∀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D365B8B-F1AE-43CA-978F-257B35775FA0}"/>
                </a:ext>
              </a:extLst>
            </xdr:cNvPr>
            <xdr:cNvSpPr txBox="1"/>
          </xdr:nvSpPr>
          <xdr:spPr>
            <a:xfrm>
              <a:off x="7515958" y="3975955"/>
              <a:ext cx="2395528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_(𝑘=1)^3▒〖𝑇𝑅𝐴𝑁𝑆𝑃𝑂𝑅𝑇〗_(𝑖,𝑗,𝑘)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≤〖𝑠𝑡𝑜𝑐𝑘〗_(𝑖,𝑗)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∀(𝑖,𝑗)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318720</xdr:colOff>
      <xdr:row>26</xdr:row>
      <xdr:rowOff>38100</xdr:rowOff>
    </xdr:from>
    <xdr:ext cx="2079993" cy="3554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FAC945E-160F-48E3-B5CD-44338D7F6E50}"/>
                </a:ext>
              </a:extLst>
            </xdr:cNvPr>
            <xdr:cNvSpPr txBox="1"/>
          </xdr:nvSpPr>
          <xdr:spPr>
            <a:xfrm>
              <a:off x="7729170" y="5143500"/>
              <a:ext cx="2079993" cy="355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𝑇𝑅𝐴𝑁𝑆𝑃𝑂𝑅𝑇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≥0      ∀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FAC945E-160F-48E3-B5CD-44338D7F6E50}"/>
                </a:ext>
              </a:extLst>
            </xdr:cNvPr>
            <xdr:cNvSpPr txBox="1"/>
          </xdr:nvSpPr>
          <xdr:spPr>
            <a:xfrm>
              <a:off x="7729170" y="5143500"/>
              <a:ext cx="2079993" cy="355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〖𝑇𝑅𝐴𝑁𝑆𝑃𝑂𝑅𝑇〗_(𝑖,𝑗,𝑘)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≥0      ∀(𝑖,𝑗,𝑘)</a:t>
              </a:r>
              <a:endParaRPr lang="en-US">
                <a:effectLst/>
              </a:endParaRPr>
            </a:p>
            <a:p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409576</xdr:colOff>
      <xdr:row>15</xdr:row>
      <xdr:rowOff>28575</xdr:rowOff>
    </xdr:from>
    <xdr:ext cx="4076700" cy="5558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2BC5772-013C-4682-A857-ADAC62EA400E}"/>
                </a:ext>
              </a:extLst>
            </xdr:cNvPr>
            <xdr:cNvSpPr txBox="1"/>
          </xdr:nvSpPr>
          <xdr:spPr>
            <a:xfrm>
              <a:off x="8324851" y="3362325"/>
              <a:ext cx="4076700" cy="555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2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𝑇𝑅𝐴𝑁𝑆𝑃𝑂𝑅𝑇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𝑑𝑖𝑠𝑡𝑎𝑛𝑐𝑒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𝑝𝑟𝑖𝑜𝑟𝑖𝑡𝑦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2BC5772-013C-4682-A857-ADAC62EA400E}"/>
                </a:ext>
              </a:extLst>
            </xdr:cNvPr>
            <xdr:cNvSpPr txBox="1"/>
          </xdr:nvSpPr>
          <xdr:spPr>
            <a:xfrm>
              <a:off x="8324851" y="3362325"/>
              <a:ext cx="4076700" cy="555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𝑍=∑_(𝑖=1)^4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▒∑_(</a:t>
              </a:r>
              <a:r>
                <a:rPr lang="en-US" sz="1200" b="0" i="0">
                  <a:latin typeface="Cambria Math" panose="02040503050406030204" pitchFamily="18" charset="0"/>
                </a:rPr>
                <a:t>𝑗=1)^3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▒∑_(</a:t>
              </a:r>
              <a:r>
                <a:rPr lang="en-US" sz="1200" b="0" i="0">
                  <a:latin typeface="Cambria Math" panose="02040503050406030204" pitchFamily="18" charset="0"/>
                </a:rPr>
                <a:t>𝑘=1)^3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▒〖〖</a:t>
              </a:r>
              <a:r>
                <a:rPr lang="en-US" sz="1200" b="0" i="0">
                  <a:latin typeface="Cambria Math" panose="02040503050406030204" pitchFamily="18" charset="0"/>
                </a:rPr>
                <a:t>𝑇𝑅𝐴𝑁𝑆𝑃𝑂𝑅𝑇〗_(𝑖,𝑗,𝑘)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×〖𝑑𝑖𝑠𝑡𝑎𝑛𝑐𝑒〗_(𝑗,𝑘)×〖𝑝𝑟𝑖𝑜𝑟𝑖𝑡𝑦〗_(𝑖,𝑘) 〗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276958</xdr:colOff>
      <xdr:row>21</xdr:row>
      <xdr:rowOff>42130</xdr:rowOff>
    </xdr:from>
    <xdr:ext cx="2597570" cy="4950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F80C135-39A0-4E4A-A58E-169ACA2B85F6}"/>
                </a:ext>
              </a:extLst>
            </xdr:cNvPr>
            <xdr:cNvSpPr txBox="1"/>
          </xdr:nvSpPr>
          <xdr:spPr>
            <a:xfrm>
              <a:off x="7515958" y="4518880"/>
              <a:ext cx="2597570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𝑇𝑅𝐴𝑁𝑆𝑃𝑂𝑅𝑇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𝑑𝑒𝑚𝑎𝑛𝑑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∀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F80C135-39A0-4E4A-A58E-169ACA2B85F6}"/>
                </a:ext>
              </a:extLst>
            </xdr:cNvPr>
            <xdr:cNvSpPr txBox="1"/>
          </xdr:nvSpPr>
          <xdr:spPr>
            <a:xfrm>
              <a:off x="7515958" y="4518880"/>
              <a:ext cx="2597570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_(𝑗=1)^3▒〖𝑇𝑅𝐴𝑁𝑆𝑃𝑂𝑅𝑇〗_(𝑖,𝑗,𝑘)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≥〖𝑑𝑒𝑚𝑎𝑛𝑑〗_(𝑖,𝑘)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∀(𝑖,𝑘)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347295</xdr:colOff>
      <xdr:row>24</xdr:row>
      <xdr:rowOff>95250</xdr:rowOff>
    </xdr:from>
    <xdr:ext cx="2021194" cy="3554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5CE0856-0393-4A5F-96AE-C23BF111020B}"/>
                </a:ext>
              </a:extLst>
            </xdr:cNvPr>
            <xdr:cNvSpPr txBox="1"/>
          </xdr:nvSpPr>
          <xdr:spPr>
            <a:xfrm>
              <a:off x="7757745" y="4819650"/>
              <a:ext cx="2021194" cy="355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𝑟𝑎𝑛𝑔𝑒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𝑑𝑖𝑠𝑡𝑎𝑛𝑐𝑒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    ∀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5CE0856-0393-4A5F-96AE-C23BF111020B}"/>
                </a:ext>
              </a:extLst>
            </xdr:cNvPr>
            <xdr:cNvSpPr txBox="1"/>
          </xdr:nvSpPr>
          <xdr:spPr>
            <a:xfrm>
              <a:off x="7757745" y="4819650"/>
              <a:ext cx="2021194" cy="355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〖𝑟𝑎𝑛𝑔𝑒〗_𝑙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𝑑𝑖𝑠𝑡𝑎𝑛𝑐𝑒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    ∀(𝑙,𝑗,𝑘)</a:t>
              </a:r>
              <a:endParaRPr lang="en-US">
                <a:effectLst/>
              </a:endParaRPr>
            </a:p>
            <a:p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A538-9B98-4E6C-9933-7AA71B148899}">
  <dimension ref="A1:X47"/>
  <sheetViews>
    <sheetView tabSelected="1" workbookViewId="0">
      <selection activeCell="M6" sqref="M6"/>
    </sheetView>
  </sheetViews>
  <sheetFormatPr defaultRowHeight="15" x14ac:dyDescent="0.25"/>
  <cols>
    <col min="2" max="2" width="9.85546875" bestFit="1" customWidth="1"/>
    <col min="3" max="3" width="8.5703125" bestFit="1" customWidth="1"/>
    <col min="4" max="5" width="8.42578125" bestFit="1" customWidth="1"/>
    <col min="6" max="6" width="7.5703125" bestFit="1" customWidth="1"/>
    <col min="7" max="7" width="9" bestFit="1" customWidth="1"/>
    <col min="8" max="8" width="5.42578125" bestFit="1" customWidth="1"/>
    <col min="9" max="10" width="8.42578125" bestFit="1" customWidth="1"/>
    <col min="12" max="12" width="18.7109375" bestFit="1" customWidth="1"/>
    <col min="13" max="13" width="16.140625" bestFit="1" customWidth="1"/>
    <col min="14" max="14" width="88.85546875" bestFit="1" customWidth="1"/>
  </cols>
  <sheetData>
    <row r="1" spans="1:24" x14ac:dyDescent="0.25">
      <c r="A1" s="2" t="s">
        <v>11</v>
      </c>
      <c r="B1" s="1"/>
      <c r="C1" s="3" t="s">
        <v>29</v>
      </c>
      <c r="D1" s="3" t="s">
        <v>30</v>
      </c>
      <c r="E1" s="3" t="s">
        <v>31</v>
      </c>
      <c r="F1" s="3" t="s">
        <v>32</v>
      </c>
      <c r="H1" s="1"/>
      <c r="I1" s="1"/>
      <c r="J1" s="1"/>
      <c r="L1" s="2" t="s">
        <v>12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 t="s">
        <v>13</v>
      </c>
      <c r="C2" s="1">
        <v>1</v>
      </c>
      <c r="D2" s="1">
        <v>2</v>
      </c>
      <c r="E2" s="1">
        <v>3</v>
      </c>
      <c r="F2" s="1">
        <v>4</v>
      </c>
      <c r="H2" s="1"/>
      <c r="I2" s="1"/>
      <c r="J2" s="1"/>
      <c r="L2" s="1"/>
      <c r="M2" s="8" t="s">
        <v>13</v>
      </c>
      <c r="N2" s="1" t="s">
        <v>16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3" t="s">
        <v>33</v>
      </c>
      <c r="D3" s="3" t="s">
        <v>34</v>
      </c>
      <c r="E3" s="3" t="s">
        <v>35</v>
      </c>
      <c r="F3" s="1"/>
      <c r="H3" s="1"/>
      <c r="I3" s="1"/>
      <c r="J3" s="1"/>
      <c r="L3" s="1"/>
      <c r="M3" s="1" t="s">
        <v>14</v>
      </c>
      <c r="N3" s="1" t="s">
        <v>19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 t="s">
        <v>14</v>
      </c>
      <c r="C4" s="1">
        <v>1</v>
      </c>
      <c r="D4" s="1">
        <v>2</v>
      </c>
      <c r="E4" s="1">
        <v>3</v>
      </c>
      <c r="F4" s="1"/>
      <c r="H4" s="1"/>
      <c r="I4" s="1"/>
      <c r="J4" s="1"/>
      <c r="M4" s="1" t="s">
        <v>15</v>
      </c>
      <c r="N4" s="1" t="s">
        <v>17</v>
      </c>
      <c r="U4" s="1"/>
      <c r="V4" s="1"/>
      <c r="W4" s="1"/>
      <c r="X4" s="1"/>
    </row>
    <row r="5" spans="1:24" x14ac:dyDescent="0.25">
      <c r="A5" s="1"/>
      <c r="B5" s="1"/>
      <c r="C5" s="3" t="s">
        <v>36</v>
      </c>
      <c r="D5" s="3" t="s">
        <v>37</v>
      </c>
      <c r="E5" s="3" t="s">
        <v>38</v>
      </c>
      <c r="F5" s="1"/>
      <c r="H5" s="1"/>
      <c r="I5" s="1"/>
      <c r="J5" s="1"/>
      <c r="M5" s="1" t="s">
        <v>62</v>
      </c>
      <c r="N5" s="1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B6" t="s">
        <v>15</v>
      </c>
      <c r="C6">
        <v>1</v>
      </c>
      <c r="D6">
        <v>2</v>
      </c>
      <c r="E6">
        <v>3</v>
      </c>
      <c r="L6" s="2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x14ac:dyDescent="0.3">
      <c r="L7" s="2"/>
      <c r="M7" s="1" t="s">
        <v>18</v>
      </c>
      <c r="N7" s="1" t="s">
        <v>22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x14ac:dyDescent="0.3">
      <c r="A8" s="2" t="s">
        <v>9</v>
      </c>
      <c r="B8" s="1"/>
      <c r="C8" s="1"/>
      <c r="D8" s="1"/>
      <c r="E8" s="1"/>
      <c r="F8" s="1"/>
      <c r="G8" s="1"/>
      <c r="H8" s="1"/>
      <c r="I8" s="1"/>
      <c r="J8" s="1"/>
      <c r="L8" s="2"/>
      <c r="M8" s="1" t="s">
        <v>20</v>
      </c>
      <c r="N8" s="1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x14ac:dyDescent="0.3">
      <c r="A9" s="1"/>
      <c r="B9" s="10" t="s">
        <v>59</v>
      </c>
      <c r="C9" s="3" t="s">
        <v>36</v>
      </c>
      <c r="D9" s="3" t="s">
        <v>37</v>
      </c>
      <c r="E9" s="3" t="s">
        <v>38</v>
      </c>
      <c r="F9" s="1"/>
      <c r="G9" s="10" t="s">
        <v>58</v>
      </c>
      <c r="H9" s="3" t="s">
        <v>36</v>
      </c>
      <c r="I9" s="3" t="s">
        <v>37</v>
      </c>
      <c r="J9" s="3" t="s">
        <v>38</v>
      </c>
      <c r="L9" s="2"/>
      <c r="M9" s="1" t="s">
        <v>21</v>
      </c>
      <c r="N9" s="1" t="s">
        <v>25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x14ac:dyDescent="0.3">
      <c r="A10" s="1"/>
      <c r="B10" s="3" t="s">
        <v>33</v>
      </c>
      <c r="C10" s="11">
        <v>200</v>
      </c>
      <c r="D10" s="11">
        <v>100</v>
      </c>
      <c r="E10" s="11">
        <v>100</v>
      </c>
      <c r="F10" s="1"/>
      <c r="G10" s="3" t="s">
        <v>29</v>
      </c>
      <c r="H10" s="10">
        <v>2</v>
      </c>
      <c r="I10" s="10">
        <v>3</v>
      </c>
      <c r="J10" s="10">
        <v>1</v>
      </c>
      <c r="L10" s="1"/>
      <c r="M10" s="1" t="s">
        <v>23</v>
      </c>
      <c r="N10" s="1" t="s">
        <v>24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x14ac:dyDescent="0.3">
      <c r="A11" s="1"/>
      <c r="B11" s="3" t="s">
        <v>34</v>
      </c>
      <c r="C11" s="11">
        <v>200</v>
      </c>
      <c r="D11" s="11">
        <v>200</v>
      </c>
      <c r="E11" s="11">
        <v>100</v>
      </c>
      <c r="F11" s="1"/>
      <c r="G11" s="3" t="s">
        <v>30</v>
      </c>
      <c r="H11" s="10">
        <v>1</v>
      </c>
      <c r="I11" s="10">
        <v>3</v>
      </c>
      <c r="J11" s="10">
        <v>1</v>
      </c>
      <c r="M11" s="1" t="s">
        <v>64</v>
      </c>
      <c r="N11" s="1" t="s">
        <v>68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x14ac:dyDescent="0.3">
      <c r="A12" s="1"/>
      <c r="B12" s="3" t="s">
        <v>35</v>
      </c>
      <c r="C12" s="11">
        <v>100</v>
      </c>
      <c r="D12" s="11">
        <v>50</v>
      </c>
      <c r="E12" s="11">
        <v>50</v>
      </c>
      <c r="F12" s="1"/>
      <c r="G12" s="3" t="s">
        <v>31</v>
      </c>
      <c r="H12" s="10">
        <v>4</v>
      </c>
      <c r="I12" s="10">
        <v>4</v>
      </c>
      <c r="J12" s="10">
        <v>1</v>
      </c>
      <c r="M12" s="1" t="s">
        <v>65</v>
      </c>
      <c r="N12" s="1" t="s">
        <v>67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x14ac:dyDescent="0.3">
      <c r="A13" s="1"/>
      <c r="B13" s="1"/>
      <c r="C13" s="1"/>
      <c r="D13" s="1"/>
      <c r="E13" s="1"/>
      <c r="F13" s="1"/>
      <c r="G13" s="3" t="s">
        <v>32</v>
      </c>
      <c r="H13" s="10">
        <v>4</v>
      </c>
      <c r="I13" s="10">
        <v>4</v>
      </c>
      <c r="J13" s="10">
        <v>1</v>
      </c>
      <c r="M13" s="1" t="s">
        <v>66</v>
      </c>
      <c r="N13" s="1" t="s">
        <v>69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F14" s="1"/>
      <c r="G14" s="1"/>
      <c r="H14" s="1"/>
      <c r="I14" s="1"/>
      <c r="J14" s="1"/>
      <c r="L14" s="2" t="s">
        <v>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x14ac:dyDescent="0.3">
      <c r="A15" s="1"/>
      <c r="B15" s="10" t="s">
        <v>60</v>
      </c>
      <c r="C15" s="3" t="s">
        <v>36</v>
      </c>
      <c r="D15" s="3" t="s">
        <v>37</v>
      </c>
      <c r="E15" s="3" t="s">
        <v>38</v>
      </c>
      <c r="F15" s="1"/>
      <c r="G15" s="10" t="s">
        <v>40</v>
      </c>
      <c r="H15" s="3" t="s">
        <v>33</v>
      </c>
      <c r="I15" s="3" t="s">
        <v>34</v>
      </c>
      <c r="J15" s="3" t="s">
        <v>35</v>
      </c>
      <c r="L15" s="2"/>
      <c r="M15" s="1" t="s">
        <v>26</v>
      </c>
      <c r="N15" s="1" t="s">
        <v>28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3" t="s">
        <v>29</v>
      </c>
      <c r="C16" s="10">
        <v>5</v>
      </c>
      <c r="D16" s="10">
        <v>9</v>
      </c>
      <c r="E16" s="10">
        <v>10</v>
      </c>
      <c r="F16" s="1"/>
      <c r="G16" s="3" t="s">
        <v>29</v>
      </c>
      <c r="H16" s="10">
        <v>1000</v>
      </c>
      <c r="I16" s="10">
        <v>0</v>
      </c>
      <c r="J16" s="10">
        <v>0</v>
      </c>
      <c r="L16" s="2" t="s"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3" t="s">
        <v>30</v>
      </c>
      <c r="C17" s="10">
        <v>2</v>
      </c>
      <c r="D17" s="10">
        <v>4</v>
      </c>
      <c r="E17" s="10">
        <v>2</v>
      </c>
      <c r="F17" s="1"/>
      <c r="G17" s="3" t="s">
        <v>30</v>
      </c>
      <c r="H17" s="10">
        <v>500</v>
      </c>
      <c r="I17" s="10">
        <v>500</v>
      </c>
      <c r="J17" s="10">
        <v>100</v>
      </c>
      <c r="L17" s="1"/>
      <c r="M17" s="1" t="s">
        <v>27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3" t="s">
        <v>31</v>
      </c>
      <c r="C18" s="10">
        <v>4</v>
      </c>
      <c r="D18" s="10">
        <v>4</v>
      </c>
      <c r="E18" s="10">
        <v>8</v>
      </c>
      <c r="F18" s="1"/>
      <c r="G18" s="3" t="s">
        <v>31</v>
      </c>
      <c r="H18" s="10">
        <v>500</v>
      </c>
      <c r="I18" s="10">
        <v>500</v>
      </c>
      <c r="J18" s="10">
        <v>100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3" t="s">
        <v>32</v>
      </c>
      <c r="C19" s="10">
        <v>4</v>
      </c>
      <c r="D19" s="10">
        <v>4</v>
      </c>
      <c r="E19" s="10">
        <v>5</v>
      </c>
      <c r="F19" s="1"/>
      <c r="G19" s="3" t="s">
        <v>32</v>
      </c>
      <c r="H19" s="10">
        <v>500</v>
      </c>
      <c r="I19" s="10">
        <v>500</v>
      </c>
      <c r="J19" s="10">
        <v>100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L20" s="1"/>
      <c r="M20" s="1" t="s">
        <v>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2" t="s">
        <v>6</v>
      </c>
      <c r="B21" s="1"/>
      <c r="C21" s="1"/>
      <c r="D21" s="1" t="s">
        <v>42</v>
      </c>
      <c r="E21" s="1" t="s">
        <v>43</v>
      </c>
      <c r="F21" s="1" t="s">
        <v>44</v>
      </c>
      <c r="G21" s="1" t="s">
        <v>57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 t="s">
        <v>61</v>
      </c>
      <c r="C22" s="7">
        <f>G22+F22+E22+D22</f>
        <v>12050</v>
      </c>
      <c r="D22" s="13">
        <f>SUMPRODUCT(C26:C28,C10:C12)*C16+SUMPRODUCT(D26:D28,D10:D12)*D16+SUMPRODUCT(E26:E28,E10:E12)*E16</f>
        <v>5700</v>
      </c>
      <c r="E22" s="13">
        <f>SUMPRODUCT(H26:H28,C10:C12)*C17+SUMPRODUCT(I26:I28,D10:D12)*D17+SUMPRODUCT(J26:J28,E10:E12)*E17</f>
        <v>900</v>
      </c>
      <c r="F22" s="13">
        <f>SUMPRODUCT(C31:C33,C10:C12)*C18+SUMPRODUCT(D31:D33,D10:D12)*D18+SUMPRODUCT(E31:E33,E10:E12)*E18</f>
        <v>2800</v>
      </c>
      <c r="G22" s="14">
        <f>SUMPRODUCT(H31:H33,C10:C12)*C19+SUMPRODUCT(I31:I33,D10:D12)*D19+SUMPRODUCT(J31:J33,E10:E12)*E19</f>
        <v>2650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4"/>
      <c r="D23" s="4"/>
      <c r="E23" s="4"/>
      <c r="F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2" t="s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 t="s">
        <v>41</v>
      </c>
      <c r="C25" s="4" t="s">
        <v>48</v>
      </c>
      <c r="D25" s="4" t="s">
        <v>49</v>
      </c>
      <c r="E25" s="4" t="s">
        <v>50</v>
      </c>
      <c r="F25" s="4"/>
      <c r="G25" s="1" t="s">
        <v>51</v>
      </c>
      <c r="H25" s="4" t="s">
        <v>48</v>
      </c>
      <c r="I25" s="4" t="s">
        <v>49</v>
      </c>
      <c r="J25" s="4" t="s">
        <v>50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 t="s">
        <v>45</v>
      </c>
      <c r="C26" s="6">
        <v>2</v>
      </c>
      <c r="D26" s="6">
        <v>3</v>
      </c>
      <c r="E26" s="6">
        <v>1</v>
      </c>
      <c r="F26" s="5"/>
      <c r="G26" s="1" t="s">
        <v>45</v>
      </c>
      <c r="H26" s="6">
        <v>0</v>
      </c>
      <c r="I26" s="6">
        <v>0</v>
      </c>
      <c r="J26" s="6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 t="s">
        <v>46</v>
      </c>
      <c r="C27" s="6">
        <v>0</v>
      </c>
      <c r="D27" s="6">
        <v>0</v>
      </c>
      <c r="E27" s="6">
        <v>0</v>
      </c>
      <c r="F27" s="4"/>
      <c r="G27" s="1" t="s">
        <v>46</v>
      </c>
      <c r="H27" s="6">
        <v>0</v>
      </c>
      <c r="I27" s="6">
        <v>0</v>
      </c>
      <c r="J27" s="6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B28" s="1" t="s">
        <v>47</v>
      </c>
      <c r="C28" s="6">
        <v>0</v>
      </c>
      <c r="D28" s="6">
        <v>0</v>
      </c>
      <c r="E28" s="6">
        <v>0</v>
      </c>
      <c r="F28" s="4"/>
      <c r="G28" s="1" t="s">
        <v>47</v>
      </c>
      <c r="H28" s="6">
        <v>1</v>
      </c>
      <c r="I28" s="6">
        <v>3</v>
      </c>
      <c r="J28" s="6"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B30" s="1" t="s">
        <v>52</v>
      </c>
      <c r="C30" s="4" t="s">
        <v>48</v>
      </c>
      <c r="D30" s="4" t="s">
        <v>49</v>
      </c>
      <c r="E30" s="4" t="s">
        <v>50</v>
      </c>
      <c r="G30" s="1" t="s">
        <v>53</v>
      </c>
      <c r="H30" s="4" t="s">
        <v>48</v>
      </c>
      <c r="I30" s="4" t="s">
        <v>49</v>
      </c>
      <c r="J30" s="4" t="s">
        <v>50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B31" s="1" t="s">
        <v>45</v>
      </c>
      <c r="C31" s="6">
        <v>0</v>
      </c>
      <c r="D31" s="6">
        <v>0</v>
      </c>
      <c r="E31" s="6">
        <v>0</v>
      </c>
      <c r="G31" s="1" t="s">
        <v>45</v>
      </c>
      <c r="H31" s="6">
        <v>0</v>
      </c>
      <c r="I31" s="6">
        <v>0</v>
      </c>
      <c r="J31" s="6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B32" s="1" t="s">
        <v>46</v>
      </c>
      <c r="C32" s="6">
        <v>0</v>
      </c>
      <c r="D32" s="6">
        <v>0</v>
      </c>
      <c r="E32" s="6">
        <v>0</v>
      </c>
      <c r="G32" s="1" t="s">
        <v>46</v>
      </c>
      <c r="H32" s="6">
        <v>0</v>
      </c>
      <c r="I32" s="6">
        <v>0</v>
      </c>
      <c r="J32" s="6">
        <v>0</v>
      </c>
    </row>
    <row r="33" spans="1:10" x14ac:dyDescent="0.25">
      <c r="B33" s="1" t="s">
        <v>47</v>
      </c>
      <c r="C33" s="6">
        <v>4</v>
      </c>
      <c r="D33" s="6">
        <v>4</v>
      </c>
      <c r="E33" s="6">
        <v>1</v>
      </c>
      <c r="G33" s="1" t="s">
        <v>47</v>
      </c>
      <c r="H33" s="6">
        <v>4</v>
      </c>
      <c r="I33" s="6">
        <v>4</v>
      </c>
      <c r="J33" s="6">
        <v>1</v>
      </c>
    </row>
    <row r="35" spans="1:10" x14ac:dyDescent="0.25">
      <c r="A35" s="2" t="s">
        <v>3</v>
      </c>
      <c r="B35" s="1"/>
      <c r="C35" s="4" t="s">
        <v>2</v>
      </c>
      <c r="D35" s="4"/>
      <c r="E35" s="4" t="s">
        <v>1</v>
      </c>
      <c r="H35" s="4" t="s">
        <v>2</v>
      </c>
      <c r="I35" s="4"/>
      <c r="J35" s="4" t="s">
        <v>1</v>
      </c>
    </row>
    <row r="36" spans="1:10" x14ac:dyDescent="0.25">
      <c r="B36" s="1" t="s">
        <v>54</v>
      </c>
      <c r="C36" s="4">
        <f>SUM(C26:E26)</f>
        <v>6</v>
      </c>
      <c r="D36" s="9" t="s">
        <v>0</v>
      </c>
      <c r="E36" s="4">
        <f>H16</f>
        <v>1000</v>
      </c>
      <c r="G36" t="s">
        <v>55</v>
      </c>
      <c r="H36" s="12">
        <f>SUM(C26:C28)</f>
        <v>2</v>
      </c>
      <c r="I36" s="9" t="s">
        <v>56</v>
      </c>
      <c r="J36" s="4">
        <f>H10</f>
        <v>2</v>
      </c>
    </row>
    <row r="37" spans="1:10" x14ac:dyDescent="0.25">
      <c r="A37" s="1"/>
      <c r="B37" s="1"/>
      <c r="C37" s="4">
        <f>SUM(H26:J26)</f>
        <v>0</v>
      </c>
      <c r="D37" s="9" t="s">
        <v>0</v>
      </c>
      <c r="E37" s="4">
        <f>H17</f>
        <v>500</v>
      </c>
      <c r="H37" s="12">
        <f>SUM(H26:H28)</f>
        <v>1</v>
      </c>
      <c r="I37" s="9" t="s">
        <v>56</v>
      </c>
      <c r="J37" s="4">
        <f>H11</f>
        <v>1</v>
      </c>
    </row>
    <row r="38" spans="1:10" x14ac:dyDescent="0.25">
      <c r="A38" s="1"/>
      <c r="B38" s="1"/>
      <c r="C38" s="4">
        <f>SUM(C31:E31)</f>
        <v>0</v>
      </c>
      <c r="D38" s="9" t="s">
        <v>0</v>
      </c>
      <c r="E38" s="4">
        <f>H18</f>
        <v>500</v>
      </c>
      <c r="H38" s="12">
        <f>SUM(C31:C33)</f>
        <v>4</v>
      </c>
      <c r="I38" s="9" t="s">
        <v>56</v>
      </c>
      <c r="J38" s="4">
        <f>H12</f>
        <v>4</v>
      </c>
    </row>
    <row r="39" spans="1:10" x14ac:dyDescent="0.25">
      <c r="C39" s="12">
        <f>SUM(H31:J31)</f>
        <v>0</v>
      </c>
      <c r="D39" s="9" t="s">
        <v>0</v>
      </c>
      <c r="E39" s="4">
        <f>H19</f>
        <v>500</v>
      </c>
      <c r="H39" s="12">
        <f>SUM(H31:H33)</f>
        <v>4</v>
      </c>
      <c r="I39" s="9" t="s">
        <v>56</v>
      </c>
      <c r="J39" s="4">
        <f>H13</f>
        <v>4</v>
      </c>
    </row>
    <row r="40" spans="1:10" x14ac:dyDescent="0.25">
      <c r="C40" s="12">
        <f>SUM(C27:E27)</f>
        <v>0</v>
      </c>
      <c r="D40" s="9" t="s">
        <v>0</v>
      </c>
      <c r="E40" s="4">
        <f>I16</f>
        <v>0</v>
      </c>
      <c r="H40" s="12">
        <f>SUM(D26:D28)</f>
        <v>3</v>
      </c>
      <c r="I40" s="9" t="s">
        <v>56</v>
      </c>
      <c r="J40" s="4">
        <f>I10</f>
        <v>3</v>
      </c>
    </row>
    <row r="41" spans="1:10" x14ac:dyDescent="0.25">
      <c r="C41" s="12">
        <f>SUM(H27:J27)</f>
        <v>0</v>
      </c>
      <c r="D41" s="9" t="s">
        <v>0</v>
      </c>
      <c r="E41" s="4">
        <f>I17</f>
        <v>500</v>
      </c>
      <c r="G41" s="4"/>
      <c r="H41" s="12">
        <f>SUM(I26:I28)</f>
        <v>3</v>
      </c>
      <c r="I41" s="9" t="s">
        <v>56</v>
      </c>
      <c r="J41" s="4">
        <f>I11</f>
        <v>3</v>
      </c>
    </row>
    <row r="42" spans="1:10" x14ac:dyDescent="0.25">
      <c r="C42" s="12">
        <f>SUM(C32:E32)</f>
        <v>0</v>
      </c>
      <c r="D42" s="9" t="s">
        <v>0</v>
      </c>
      <c r="E42" s="4">
        <f>I18</f>
        <v>500</v>
      </c>
      <c r="G42" s="4"/>
      <c r="H42" s="12">
        <f>SUM(D31:D33)</f>
        <v>4</v>
      </c>
      <c r="I42" s="9" t="s">
        <v>56</v>
      </c>
      <c r="J42" s="4">
        <f>I12</f>
        <v>4</v>
      </c>
    </row>
    <row r="43" spans="1:10" x14ac:dyDescent="0.25">
      <c r="C43" s="12">
        <f>SUM(H32:J32)</f>
        <v>0</v>
      </c>
      <c r="D43" s="9" t="s">
        <v>0</v>
      </c>
      <c r="E43" s="4">
        <f>I19</f>
        <v>500</v>
      </c>
      <c r="G43" s="4"/>
      <c r="H43" s="12">
        <f>SUM(I31:I33)</f>
        <v>4</v>
      </c>
      <c r="I43" s="9" t="s">
        <v>56</v>
      </c>
      <c r="J43" s="4">
        <f>I13</f>
        <v>4</v>
      </c>
    </row>
    <row r="44" spans="1:10" x14ac:dyDescent="0.25">
      <c r="C44" s="12">
        <f>SUM(C28:E28)</f>
        <v>0</v>
      </c>
      <c r="D44" s="9" t="s">
        <v>0</v>
      </c>
      <c r="E44" s="4">
        <f>J16</f>
        <v>0</v>
      </c>
      <c r="G44" s="4"/>
      <c r="H44" s="12">
        <f>SUM(E26:E28)</f>
        <v>1</v>
      </c>
      <c r="I44" s="9" t="s">
        <v>56</v>
      </c>
      <c r="J44" s="4">
        <f>J10</f>
        <v>1</v>
      </c>
    </row>
    <row r="45" spans="1:10" x14ac:dyDescent="0.25">
      <c r="C45" s="12">
        <f>SUM(H28:J28)</f>
        <v>5</v>
      </c>
      <c r="D45" s="9" t="s">
        <v>0</v>
      </c>
      <c r="E45" s="4">
        <f>J17</f>
        <v>100</v>
      </c>
      <c r="H45" s="12">
        <f>SUM(J26:J28)</f>
        <v>1</v>
      </c>
      <c r="I45" s="9" t="s">
        <v>56</v>
      </c>
      <c r="J45" s="4">
        <f>J11</f>
        <v>1</v>
      </c>
    </row>
    <row r="46" spans="1:10" x14ac:dyDescent="0.25">
      <c r="C46" s="12">
        <f>SUM(C33:E33)</f>
        <v>9</v>
      </c>
      <c r="D46" s="9" t="s">
        <v>0</v>
      </c>
      <c r="E46" s="4">
        <f>J18</f>
        <v>100</v>
      </c>
      <c r="H46" s="12">
        <f>SUM(E31:E33)</f>
        <v>1</v>
      </c>
      <c r="I46" s="9" t="s">
        <v>56</v>
      </c>
      <c r="J46" s="4">
        <f>J12</f>
        <v>1</v>
      </c>
    </row>
    <row r="47" spans="1:10" x14ac:dyDescent="0.25">
      <c r="C47" s="12">
        <f>SUM(H33:J33)</f>
        <v>9</v>
      </c>
      <c r="D47" s="9" t="s">
        <v>0</v>
      </c>
      <c r="E47" s="4">
        <f>J19</f>
        <v>100</v>
      </c>
      <c r="H47" s="12">
        <f>SUM(J31:J33)</f>
        <v>1</v>
      </c>
      <c r="I47" s="9" t="s">
        <v>56</v>
      </c>
      <c r="J47" s="4">
        <f>J13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Ghyabi</dc:creator>
  <cp:lastModifiedBy>Mehrdad Ghyabi</cp:lastModifiedBy>
  <dcterms:created xsi:type="dcterms:W3CDTF">2021-03-15T04:16:58Z</dcterms:created>
  <dcterms:modified xsi:type="dcterms:W3CDTF">2021-04-26T14:50:08Z</dcterms:modified>
</cp:coreProperties>
</file>