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 Mai\Downloads\CVM\OutilsdeGestion\git\Lab 7\"/>
    </mc:Choice>
  </mc:AlternateContent>
  <xr:revisionPtr revIDLastSave="0" documentId="8_{15ADE858-E4D8-4AEA-9BC7-64546239D5DE}" xr6:coauthVersionLast="47" xr6:coauthVersionMax="47" xr10:uidLastSave="{00000000-0000-0000-0000-000000000000}"/>
  <bookViews>
    <workbookView xWindow="-120" yWindow="-120" windowWidth="38640" windowHeight="21240" xr2:uid="{4BFF36FE-608A-4AAD-8511-2E245EDCF62F}"/>
  </bookViews>
  <sheets>
    <sheet name="Revenus" sheetId="1" r:id="rId1"/>
    <sheet name="Dépenses" sheetId="2" r:id="rId2"/>
    <sheet name="Résultat" sheetId="3" r:id="rId3"/>
  </sheets>
  <definedNames>
    <definedName name="DATE">Revenus!$B$4</definedName>
    <definedName name="NOM">Revenus!$E$4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F13" i="1"/>
  <c r="F10" i="1"/>
  <c r="F26" i="2"/>
  <c r="F29" i="2" l="1"/>
  <c r="D9" i="3" s="1"/>
  <c r="F22" i="2"/>
  <c r="D8" i="3" s="1"/>
  <c r="C16" i="2"/>
  <c r="C21" i="2"/>
  <c r="E21" i="2"/>
  <c r="F21" i="2"/>
  <c r="F20" i="2"/>
  <c r="F19" i="2"/>
  <c r="C18" i="2"/>
  <c r="E18" i="2"/>
  <c r="F18" i="2"/>
  <c r="F17" i="2"/>
  <c r="F16" i="2"/>
  <c r="F15" i="2"/>
  <c r="F14" i="2"/>
  <c r="F13" i="2"/>
  <c r="F12" i="2"/>
  <c r="F11" i="2"/>
  <c r="E11" i="2"/>
  <c r="F10" i="2"/>
  <c r="E10" i="2"/>
  <c r="F9" i="2"/>
  <c r="F17" i="1"/>
  <c r="D7" i="3" s="1"/>
  <c r="E12" i="1"/>
  <c r="C10" i="1"/>
  <c r="D10" i="1"/>
  <c r="E10" i="1"/>
  <c r="E13" i="1"/>
  <c r="D11" i="3" l="1"/>
</calcChain>
</file>

<file path=xl/sharedStrings.xml><?xml version="1.0" encoding="utf-8"?>
<sst xmlns="http://schemas.openxmlformats.org/spreadsheetml/2006/main" count="54" uniqueCount="42">
  <si>
    <t>Mon budget - Revenus</t>
  </si>
  <si>
    <t>Mon budget - Dépenses</t>
  </si>
  <si>
    <t>Mon budget - Résultat</t>
  </si>
  <si>
    <t>Date</t>
  </si>
  <si>
    <t>Nom</t>
  </si>
  <si>
    <t>Giang Tien Mai</t>
  </si>
  <si>
    <t>Salaire de mon emploi</t>
  </si>
  <si>
    <t>Taux horaire</t>
  </si>
  <si>
    <t>Quinzaine</t>
  </si>
  <si>
    <t>Mensuel</t>
  </si>
  <si>
    <t>Annuel</t>
  </si>
  <si>
    <t>Nombre d'heure réalisées</t>
  </si>
  <si>
    <t>Bonus et prime</t>
  </si>
  <si>
    <t>Prestations gouvernementales</t>
  </si>
  <si>
    <t>Pensions ou prestations nettes</t>
  </si>
  <si>
    <t>Total des revenus</t>
  </si>
  <si>
    <t>Dépenses courantes</t>
  </si>
  <si>
    <t>Loyer</t>
  </si>
  <si>
    <t>Assurances habitatives ou locatives</t>
  </si>
  <si>
    <t>Assurances personnelles</t>
  </si>
  <si>
    <t>Transport en commun</t>
  </si>
  <si>
    <t>Internet</t>
  </si>
  <si>
    <t>Téléphone</t>
  </si>
  <si>
    <t>Épicerie</t>
  </si>
  <si>
    <t>Restaurant</t>
  </si>
  <si>
    <t>Soins de santé</t>
  </si>
  <si>
    <t>Loisirs</t>
  </si>
  <si>
    <t>Vêtements</t>
  </si>
  <si>
    <t>Autres</t>
  </si>
  <si>
    <t>Total des dépenses courantes</t>
  </si>
  <si>
    <t>Épargnes</t>
  </si>
  <si>
    <t>Réserve pour imprévus</t>
  </si>
  <si>
    <t>Épargnes retraite (REER, CELI)</t>
  </si>
  <si>
    <t>Épargnes habitation</t>
  </si>
  <si>
    <t>Total des épargnes</t>
  </si>
  <si>
    <t>Revenus mensuels disponible</t>
  </si>
  <si>
    <t>Dépenses mensuels encourues</t>
  </si>
  <si>
    <t>Épargnes mensuels réalisées</t>
  </si>
  <si>
    <t>Montant disponible mensuellement</t>
  </si>
  <si>
    <t>Salaire horaire de mon emploi</t>
  </si>
  <si>
    <t>Revenu net d'un travail autonome</t>
  </si>
  <si>
    <t>Amazon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</si>
</sst>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5" x14ac:knownFonts="1">
    <font>
      <sz val="12"/>
      <color theme="1"/>
      <name val="Concert One"/>
    </font>
    <font>
      <sz val="24"/>
      <color theme="0"/>
      <name val="Abadi"/>
      <family val="2"/>
    </font>
    <font>
      <sz val="12"/>
      <color theme="1"/>
      <name val="Kalinga"/>
      <family val="2"/>
    </font>
    <font>
      <sz val="12"/>
      <color theme="0" tint="-4.9989318521683403E-2"/>
      <name val="Kalinga"/>
      <family val="2"/>
    </font>
    <font>
      <sz val="11"/>
      <color theme="1"/>
      <name val="Kalinga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2B4B85"/>
        <bgColor indexed="64"/>
      </patternFill>
    </fill>
    <fill>
      <patternFill patternType="solid">
        <fgColor rgb="FF1A2D52"/>
        <bgColor indexed="64"/>
      </patternFill>
    </fill>
    <fill>
      <patternFill patternType="solid">
        <fgColor rgb="FFFBE0CD"/>
        <bgColor indexed="64"/>
      </patternFill>
    </fill>
  </fills>
  <borders count="6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24994659260841701"/>
      </right>
      <top style="medium">
        <color theme="4" tint="-0.499984740745262"/>
      </top>
      <bottom/>
      <diagonal/>
    </border>
  </borders>
  <cellStyleXfs count="5">
    <xf numFmtId="0" fontId="0" fillId="0" borderId="0"/>
    <xf numFmtId="0" fontId="1" fillId="4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left" vertical="center"/>
    </xf>
    <xf numFmtId="164" fontId="2" fillId="2" borderId="1" applyAlignment="0" applyProtection="0"/>
    <xf numFmtId="164" fontId="4" fillId="5" borderId="2" applyAlignment="0" applyProtection="0"/>
  </cellStyleXfs>
  <cellXfs count="25">
    <xf numFmtId="0" fontId="0" fillId="0" borderId="0" xfId="0"/>
    <xf numFmtId="14" fontId="2" fillId="2" borderId="1" xfId="3" applyNumberFormat="1"/>
    <xf numFmtId="164" fontId="2" fillId="2" borderId="1" xfId="3"/>
    <xf numFmtId="0" fontId="3" fillId="3" borderId="0" xfId="2">
      <alignment horizontal="left" vertical="center"/>
    </xf>
    <xf numFmtId="0" fontId="3" fillId="3" borderId="0" xfId="2">
      <alignment horizontal="left" vertical="center"/>
    </xf>
    <xf numFmtId="0" fontId="0" fillId="0" borderId="0" xfId="0" applyAlignment="1"/>
    <xf numFmtId="164" fontId="4" fillId="5" borderId="2" xfId="4"/>
    <xf numFmtId="164" fontId="2" fillId="2" borderId="1" xfId="3" applyNumberFormat="1"/>
    <xf numFmtId="2" fontId="2" fillId="2" borderId="1" xfId="3" applyNumberFormat="1"/>
    <xf numFmtId="2" fontId="4" fillId="5" borderId="2" xfId="4" applyNumberFormat="1"/>
    <xf numFmtId="2" fontId="3" fillId="3" borderId="0" xfId="2" applyNumberFormat="1">
      <alignment horizontal="left" vertical="center"/>
    </xf>
    <xf numFmtId="2" fontId="3" fillId="3" borderId="2" xfId="2" applyNumberFormat="1" applyBorder="1">
      <alignment horizontal="left" vertical="center"/>
    </xf>
    <xf numFmtId="2" fontId="0" fillId="0" borderId="0" xfId="0" applyNumberFormat="1"/>
    <xf numFmtId="1" fontId="2" fillId="2" borderId="1" xfId="3" applyNumberFormat="1"/>
    <xf numFmtId="0" fontId="0" fillId="0" borderId="0" xfId="0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3" borderId="0" xfId="2">
      <alignment horizontal="left" vertical="center"/>
    </xf>
    <xf numFmtId="0" fontId="3" fillId="3" borderId="4" xfId="2" applyBorder="1">
      <alignment horizontal="left" vertical="center"/>
    </xf>
    <xf numFmtId="164" fontId="2" fillId="2" borderId="1" xfId="3" applyAlignment="1">
      <alignment horizontal="center"/>
    </xf>
    <xf numFmtId="0" fontId="1" fillId="4" borderId="0" xfId="1">
      <alignment horizontal="center" vertic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20 % - Accent2" xfId="3" builtinId="34" customBuiltin="1"/>
    <cellStyle name="40 % - Accent2" xfId="4" builtinId="35" customBuiltin="1"/>
    <cellStyle name="60 % - Accent1" xfId="2" builtinId="32" customBuiltin="1"/>
    <cellStyle name="Accent1" xfId="1" builtinId="29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FBE0CD"/>
      <color rgb="FF1A2D52"/>
      <color rgb="FF2B4B85"/>
      <color rgb="FFD9E2F3"/>
      <color rgb="FF3F6DC1"/>
      <color rgb="FFFADAC2"/>
      <color rgb="FFF8CEAE"/>
      <color rgb="FFFCEADC"/>
      <color rgb="FF7A9AD4"/>
      <color rgb="FFADC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BF68-746F-41BE-B4B8-19B8B6EEDB29}">
  <dimension ref="A1:I17"/>
  <sheetViews>
    <sheetView tabSelected="1" workbookViewId="0">
      <selection activeCell="C18" sqref="C18"/>
    </sheetView>
  </sheetViews>
  <sheetFormatPr baseColWidth="10" defaultRowHeight="15" x14ac:dyDescent="0.2"/>
  <cols>
    <col min="1" max="1" width="34.88671875" customWidth="1"/>
    <col min="2" max="2" width="12.5546875" customWidth="1"/>
    <col min="3" max="4" width="12.109375" customWidth="1"/>
    <col min="5" max="5" width="13.33203125" customWidth="1"/>
    <col min="6" max="6" width="14.88671875" customWidth="1"/>
    <col min="7" max="7" width="11.6640625" customWidth="1"/>
  </cols>
  <sheetData>
    <row r="1" spans="1:9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/>
      <c r="B2" s="20"/>
      <c r="C2" s="20"/>
      <c r="D2" s="20"/>
      <c r="E2" s="20"/>
      <c r="F2" s="20"/>
      <c r="G2" s="20"/>
      <c r="H2" s="20"/>
      <c r="I2" s="20"/>
    </row>
    <row r="3" spans="1:9" ht="15.75" thickBot="1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ht="19.5" thickBot="1" x14ac:dyDescent="0.5">
      <c r="A4" s="14" t="s">
        <v>3</v>
      </c>
      <c r="B4" s="1">
        <v>44854</v>
      </c>
      <c r="D4" s="14" t="s">
        <v>4</v>
      </c>
      <c r="E4" s="19" t="s">
        <v>5</v>
      </c>
      <c r="F4" s="19"/>
    </row>
    <row r="7" spans="1:9" x14ac:dyDescent="0.2">
      <c r="C7" t="s">
        <v>8</v>
      </c>
      <c r="D7" t="s">
        <v>9</v>
      </c>
      <c r="E7" t="s">
        <v>10</v>
      </c>
    </row>
    <row r="8" spans="1:9" ht="15.75" thickBot="1" x14ac:dyDescent="0.25"/>
    <row r="9" spans="1:9" ht="19.5" thickBot="1" x14ac:dyDescent="0.5">
      <c r="A9" s="17" t="s">
        <v>6</v>
      </c>
      <c r="B9" s="17"/>
      <c r="C9" s="2"/>
      <c r="D9" s="2"/>
      <c r="E9" s="2">
        <v>50000</v>
      </c>
      <c r="F9" s="9"/>
    </row>
    <row r="10" spans="1:9" ht="19.5" thickBot="1" x14ac:dyDescent="0.5">
      <c r="A10" s="4" t="s">
        <v>39</v>
      </c>
      <c r="B10" s="4"/>
      <c r="C10" s="2">
        <f>D10/2</f>
        <v>2083.3333333333335</v>
      </c>
      <c r="D10" s="2">
        <f>E9/12</f>
        <v>4166.666666666667</v>
      </c>
      <c r="E10" s="2">
        <f>E9</f>
        <v>50000</v>
      </c>
      <c r="F10" s="6">
        <f>C9*2+D9+(E9/12)</f>
        <v>4166.666666666667</v>
      </c>
    </row>
    <row r="11" spans="1:9" ht="19.5" thickBot="1" x14ac:dyDescent="0.5">
      <c r="A11" s="3" t="s">
        <v>7</v>
      </c>
      <c r="B11" s="7">
        <f>C10/C12</f>
        <v>34.722222222222221</v>
      </c>
      <c r="C11" s="10"/>
      <c r="D11" s="10"/>
      <c r="E11" s="10"/>
      <c r="F11" s="11"/>
      <c r="G11" s="5"/>
      <c r="H11" s="5"/>
    </row>
    <row r="12" spans="1:9" ht="19.5" thickBot="1" x14ac:dyDescent="0.5">
      <c r="A12" s="17" t="s">
        <v>11</v>
      </c>
      <c r="B12" s="17"/>
      <c r="C12" s="13">
        <v>60</v>
      </c>
      <c r="D12" s="13"/>
      <c r="E12" s="13">
        <f>D12*12</f>
        <v>0</v>
      </c>
      <c r="F12" s="10"/>
    </row>
    <row r="13" spans="1:9" ht="19.5" thickBot="1" x14ac:dyDescent="0.5">
      <c r="A13" s="17" t="s">
        <v>40</v>
      </c>
      <c r="B13" s="17"/>
      <c r="C13" s="2"/>
      <c r="D13" s="2"/>
      <c r="E13" s="2">
        <f>E9-(E9*0.45)</f>
        <v>27500</v>
      </c>
      <c r="F13" s="6">
        <f>C13*2+D13+E13/12</f>
        <v>2291.6666666666665</v>
      </c>
    </row>
    <row r="14" spans="1:9" ht="19.5" thickBot="1" x14ac:dyDescent="0.5">
      <c r="A14" s="17" t="s">
        <v>12</v>
      </c>
      <c r="B14" s="17"/>
      <c r="C14" s="8"/>
      <c r="D14" s="8"/>
      <c r="E14" s="8"/>
      <c r="F14" s="6">
        <v>0</v>
      </c>
    </row>
    <row r="15" spans="1:9" ht="19.5" thickBot="1" x14ac:dyDescent="0.5">
      <c r="A15" s="17" t="s">
        <v>13</v>
      </c>
      <c r="B15" s="18"/>
      <c r="C15" s="8"/>
      <c r="D15" s="8"/>
      <c r="E15" s="8"/>
      <c r="F15" s="6">
        <v>0</v>
      </c>
    </row>
    <row r="16" spans="1:9" ht="19.5" thickBot="1" x14ac:dyDescent="0.5">
      <c r="A16" s="17" t="s">
        <v>14</v>
      </c>
      <c r="B16" s="18"/>
      <c r="C16" s="8"/>
      <c r="D16" s="8"/>
      <c r="E16" s="8"/>
      <c r="F16" s="6">
        <v>0</v>
      </c>
    </row>
    <row r="17" spans="3:6" ht="19.5" thickBot="1" x14ac:dyDescent="0.5">
      <c r="C17" s="12"/>
      <c r="D17" s="15" t="s">
        <v>15</v>
      </c>
      <c r="E17" s="16"/>
      <c r="F17" s="6">
        <f>SUM(F13+F14+F15+F16)</f>
        <v>2291.6666666666665</v>
      </c>
    </row>
  </sheetData>
  <mergeCells count="9">
    <mergeCell ref="D17:E17"/>
    <mergeCell ref="A15:B15"/>
    <mergeCell ref="A16:B16"/>
    <mergeCell ref="E4:F4"/>
    <mergeCell ref="A1:I3"/>
    <mergeCell ref="A9:B9"/>
    <mergeCell ref="A12:B12"/>
    <mergeCell ref="A14:B14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AD67-6F83-4246-AE8D-49A4C09213F1}">
  <dimension ref="A1:I29"/>
  <sheetViews>
    <sheetView zoomScale="130" zoomScaleNormal="130" workbookViewId="0">
      <selection activeCell="H7" sqref="H7"/>
    </sheetView>
  </sheetViews>
  <sheetFormatPr baseColWidth="10" defaultRowHeight="15" x14ac:dyDescent="0.2"/>
  <cols>
    <col min="2" max="2" width="21.44140625" customWidth="1"/>
    <col min="4" max="4" width="13.44140625" customWidth="1"/>
    <col min="5" max="5" width="15.21875" customWidth="1"/>
  </cols>
  <sheetData>
    <row r="1" spans="1:9" x14ac:dyDescent="0.2">
      <c r="A1" s="20" t="s">
        <v>1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/>
      <c r="B2" s="20"/>
      <c r="C2" s="20"/>
      <c r="D2" s="20"/>
      <c r="E2" s="20"/>
      <c r="F2" s="20"/>
      <c r="G2" s="20"/>
      <c r="H2" s="20"/>
      <c r="I2" s="20"/>
    </row>
    <row r="3" spans="1:9" ht="15.75" thickBot="1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ht="19.5" thickBot="1" x14ac:dyDescent="0.5">
      <c r="A4" s="14" t="s">
        <v>3</v>
      </c>
      <c r="B4" s="1">
        <v>44854</v>
      </c>
      <c r="D4" s="14" t="s">
        <v>4</v>
      </c>
      <c r="E4" s="19" t="s">
        <v>5</v>
      </c>
      <c r="F4" s="19"/>
    </row>
    <row r="8" spans="1:9" ht="15.75" thickBot="1" x14ac:dyDescent="0.25">
      <c r="A8" s="21" t="s">
        <v>16</v>
      </c>
      <c r="B8" s="21"/>
      <c r="C8" t="s">
        <v>8</v>
      </c>
      <c r="D8" t="s">
        <v>9</v>
      </c>
      <c r="E8" t="s">
        <v>10</v>
      </c>
    </row>
    <row r="9" spans="1:9" ht="19.5" thickBot="1" x14ac:dyDescent="0.5">
      <c r="A9" s="17" t="s">
        <v>17</v>
      </c>
      <c r="B9" s="17"/>
      <c r="C9" s="2"/>
      <c r="D9" s="2">
        <v>936</v>
      </c>
      <c r="E9" s="2"/>
      <c r="F9" s="6">
        <f t="shared" ref="F9:F21" si="0">D9</f>
        <v>936</v>
      </c>
    </row>
    <row r="10" spans="1:9" ht="19.5" thickBot="1" x14ac:dyDescent="0.5">
      <c r="A10" s="17" t="s">
        <v>18</v>
      </c>
      <c r="B10" s="17"/>
      <c r="C10" s="2"/>
      <c r="D10" s="2">
        <v>30</v>
      </c>
      <c r="E10" s="2">
        <f t="shared" ref="E10:E21" si="1">D10*12</f>
        <v>360</v>
      </c>
      <c r="F10" s="6">
        <f t="shared" si="0"/>
        <v>30</v>
      </c>
    </row>
    <row r="11" spans="1:9" ht="19.5" thickBot="1" x14ac:dyDescent="0.5">
      <c r="A11" s="17" t="s">
        <v>19</v>
      </c>
      <c r="B11" s="17"/>
      <c r="C11" s="2"/>
      <c r="D11" s="2">
        <v>40</v>
      </c>
      <c r="E11" s="2">
        <f t="shared" si="1"/>
        <v>480</v>
      </c>
      <c r="F11" s="6">
        <f t="shared" si="0"/>
        <v>40</v>
      </c>
    </row>
    <row r="12" spans="1:9" ht="19.5" thickBot="1" x14ac:dyDescent="0.5">
      <c r="A12" s="17" t="s">
        <v>20</v>
      </c>
      <c r="B12" s="17"/>
      <c r="C12" s="2"/>
      <c r="D12" s="2">
        <v>150</v>
      </c>
      <c r="E12" s="2"/>
      <c r="F12" s="6">
        <f t="shared" si="0"/>
        <v>150</v>
      </c>
    </row>
    <row r="13" spans="1:9" ht="19.5" thickBot="1" x14ac:dyDescent="0.5">
      <c r="A13" s="17" t="s">
        <v>21</v>
      </c>
      <c r="B13" s="17"/>
      <c r="C13" s="2"/>
      <c r="D13" s="2">
        <v>80</v>
      </c>
      <c r="E13" s="2"/>
      <c r="F13" s="6">
        <f t="shared" si="0"/>
        <v>80</v>
      </c>
    </row>
    <row r="14" spans="1:9" ht="19.5" thickBot="1" x14ac:dyDescent="0.5">
      <c r="A14" s="17" t="s">
        <v>22</v>
      </c>
      <c r="B14" s="17"/>
      <c r="C14" s="2"/>
      <c r="D14" s="2">
        <v>20</v>
      </c>
      <c r="E14" s="2"/>
      <c r="F14" s="6">
        <f t="shared" si="0"/>
        <v>20</v>
      </c>
    </row>
    <row r="15" spans="1:9" ht="19.5" thickBot="1" x14ac:dyDescent="0.5">
      <c r="A15" s="17" t="s">
        <v>41</v>
      </c>
      <c r="B15" s="17"/>
      <c r="C15" s="2"/>
      <c r="D15" s="2">
        <v>14.99</v>
      </c>
      <c r="E15" s="2"/>
      <c r="F15" s="6">
        <f t="shared" si="0"/>
        <v>14.99</v>
      </c>
    </row>
    <row r="16" spans="1:9" ht="19.5" thickBot="1" x14ac:dyDescent="0.5">
      <c r="A16" s="17" t="s">
        <v>23</v>
      </c>
      <c r="B16" s="17"/>
      <c r="C16" s="2">
        <f t="shared" ref="C16:C21" si="2">D16/2</f>
        <v>100</v>
      </c>
      <c r="D16" s="2">
        <v>200</v>
      </c>
      <c r="E16" s="2"/>
      <c r="F16" s="6">
        <f t="shared" si="0"/>
        <v>200</v>
      </c>
    </row>
    <row r="17" spans="1:6" ht="19.5" thickBot="1" x14ac:dyDescent="0.5">
      <c r="A17" s="17" t="s">
        <v>24</v>
      </c>
      <c r="B17" s="17"/>
      <c r="C17" s="2"/>
      <c r="D17" s="2">
        <v>30</v>
      </c>
      <c r="E17" s="2"/>
      <c r="F17" s="6">
        <f t="shared" si="0"/>
        <v>30</v>
      </c>
    </row>
    <row r="18" spans="1:6" ht="19.5" thickBot="1" x14ac:dyDescent="0.5">
      <c r="A18" s="17" t="s">
        <v>25</v>
      </c>
      <c r="B18" s="17"/>
      <c r="C18" s="2">
        <f t="shared" si="2"/>
        <v>0</v>
      </c>
      <c r="D18" s="2">
        <v>0</v>
      </c>
      <c r="E18" s="2">
        <f t="shared" si="1"/>
        <v>0</v>
      </c>
      <c r="F18" s="6">
        <f t="shared" si="0"/>
        <v>0</v>
      </c>
    </row>
    <row r="19" spans="1:6" ht="19.5" thickBot="1" x14ac:dyDescent="0.5">
      <c r="A19" s="17" t="s">
        <v>26</v>
      </c>
      <c r="B19" s="17"/>
      <c r="C19" s="2"/>
      <c r="D19" s="2">
        <v>50</v>
      </c>
      <c r="E19" s="2"/>
      <c r="F19" s="6">
        <f t="shared" si="0"/>
        <v>50</v>
      </c>
    </row>
    <row r="20" spans="1:6" ht="19.5" thickBot="1" x14ac:dyDescent="0.5">
      <c r="A20" s="17" t="s">
        <v>27</v>
      </c>
      <c r="B20" s="17"/>
      <c r="C20" s="2"/>
      <c r="D20" s="2">
        <v>100</v>
      </c>
      <c r="E20" s="2"/>
      <c r="F20" s="6">
        <f t="shared" si="0"/>
        <v>100</v>
      </c>
    </row>
    <row r="21" spans="1:6" ht="19.5" thickBot="1" x14ac:dyDescent="0.5">
      <c r="A21" s="17" t="s">
        <v>28</v>
      </c>
      <c r="B21" s="17"/>
      <c r="C21" s="2">
        <f t="shared" si="2"/>
        <v>0</v>
      </c>
      <c r="D21" s="2">
        <v>0</v>
      </c>
      <c r="E21" s="2">
        <f t="shared" si="1"/>
        <v>0</v>
      </c>
      <c r="F21" s="6">
        <f t="shared" si="0"/>
        <v>0</v>
      </c>
    </row>
    <row r="22" spans="1:6" ht="19.5" thickBot="1" x14ac:dyDescent="0.5">
      <c r="C22" s="24" t="s">
        <v>29</v>
      </c>
      <c r="D22" s="24"/>
      <c r="E22" s="24"/>
      <c r="F22" s="6">
        <f>SUM(F9+F10+F11+F12+F13+F14+F15+F16+F17+F18+F19+F20+F21)</f>
        <v>1650.99</v>
      </c>
    </row>
    <row r="25" spans="1:6" ht="15.75" thickBot="1" x14ac:dyDescent="0.25">
      <c r="A25" t="s">
        <v>30</v>
      </c>
      <c r="C25" t="s">
        <v>8</v>
      </c>
      <c r="D25" t="s">
        <v>9</v>
      </c>
      <c r="E25" t="s">
        <v>10</v>
      </c>
    </row>
    <row r="26" spans="1:6" ht="19.5" thickBot="1" x14ac:dyDescent="0.5">
      <c r="A26" s="17" t="s">
        <v>31</v>
      </c>
      <c r="B26" s="17"/>
      <c r="C26" s="2"/>
      <c r="D26" s="2">
        <v>400</v>
      </c>
      <c r="E26" s="2"/>
      <c r="F26" s="6">
        <f>D26</f>
        <v>400</v>
      </c>
    </row>
    <row r="27" spans="1:6" ht="19.5" thickBot="1" x14ac:dyDescent="0.5">
      <c r="A27" s="17" t="s">
        <v>32</v>
      </c>
      <c r="B27" s="17"/>
      <c r="C27" s="2"/>
      <c r="D27" s="2"/>
      <c r="E27" s="2"/>
      <c r="F27" s="6">
        <v>0</v>
      </c>
    </row>
    <row r="28" spans="1:6" ht="19.5" thickBot="1" x14ac:dyDescent="0.5">
      <c r="A28" s="17" t="s">
        <v>33</v>
      </c>
      <c r="B28" s="17"/>
      <c r="C28" s="2"/>
      <c r="D28" s="2"/>
      <c r="E28" s="2"/>
      <c r="F28" s="6">
        <v>0</v>
      </c>
    </row>
    <row r="29" spans="1:6" ht="19.5" thickBot="1" x14ac:dyDescent="0.5">
      <c r="D29" s="22" t="s">
        <v>34</v>
      </c>
      <c r="E29" s="23"/>
      <c r="F29" s="6">
        <f>SUM(F26+F27+F28)</f>
        <v>400</v>
      </c>
    </row>
  </sheetData>
  <mergeCells count="21">
    <mergeCell ref="A27:B27"/>
    <mergeCell ref="A28:B28"/>
    <mergeCell ref="D29:E29"/>
    <mergeCell ref="E4:F4"/>
    <mergeCell ref="A19:B19"/>
    <mergeCell ref="A20:B20"/>
    <mergeCell ref="A21:B21"/>
    <mergeCell ref="C22:E22"/>
    <mergeCell ref="A26:B26"/>
    <mergeCell ref="A13:B13"/>
    <mergeCell ref="A14:B14"/>
    <mergeCell ref="A15:B15"/>
    <mergeCell ref="A16:B16"/>
    <mergeCell ref="A17:B17"/>
    <mergeCell ref="A18:B18"/>
    <mergeCell ref="A12:B12"/>
    <mergeCell ref="A1:I3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5D95-4D7F-4400-9909-147C44D1E7DC}">
  <dimension ref="A1:I11"/>
  <sheetViews>
    <sheetView workbookViewId="0">
      <selection activeCell="L12" sqref="L12"/>
    </sheetView>
  </sheetViews>
  <sheetFormatPr baseColWidth="10" defaultRowHeight="15" x14ac:dyDescent="0.2"/>
  <cols>
    <col min="2" max="2" width="18.109375" customWidth="1"/>
  </cols>
  <sheetData>
    <row r="1" spans="1:9" x14ac:dyDescent="0.2">
      <c r="A1" s="20" t="s">
        <v>2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/>
      <c r="B2" s="20"/>
      <c r="C2" s="20"/>
      <c r="D2" s="20"/>
      <c r="E2" s="20"/>
      <c r="F2" s="20"/>
      <c r="G2" s="20"/>
      <c r="H2" s="20"/>
      <c r="I2" s="20"/>
    </row>
    <row r="3" spans="1:9" ht="15.75" thickBot="1" x14ac:dyDescent="0.25">
      <c r="A3" s="20"/>
      <c r="B3" s="20"/>
      <c r="C3" s="20"/>
      <c r="D3" s="20"/>
      <c r="E3" s="20"/>
      <c r="F3" s="20"/>
      <c r="G3" s="20"/>
      <c r="H3" s="20"/>
      <c r="I3" s="20"/>
    </row>
    <row r="4" spans="1:9" ht="19.5" thickBot="1" x14ac:dyDescent="0.5">
      <c r="A4" s="14" t="s">
        <v>3</v>
      </c>
      <c r="B4" s="1">
        <v>44854</v>
      </c>
      <c r="D4" s="14" t="s">
        <v>4</v>
      </c>
      <c r="E4" s="19" t="s">
        <v>5</v>
      </c>
      <c r="F4" s="19"/>
    </row>
    <row r="6" spans="1:9" ht="15.75" thickBot="1" x14ac:dyDescent="0.25"/>
    <row r="7" spans="1:9" ht="19.5" thickBot="1" x14ac:dyDescent="0.5">
      <c r="A7" s="17" t="s">
        <v>35</v>
      </c>
      <c r="B7" s="17"/>
      <c r="C7" s="17"/>
      <c r="D7" s="6">
        <f>Revenus!F17</f>
        <v>2291.6666666666665</v>
      </c>
    </row>
    <row r="8" spans="1:9" ht="19.5" thickBot="1" x14ac:dyDescent="0.5">
      <c r="A8" s="17" t="s">
        <v>36</v>
      </c>
      <c r="B8" s="17"/>
      <c r="C8" s="17"/>
      <c r="D8" s="6">
        <f>Dépenses!F22</f>
        <v>1650.99</v>
      </c>
    </row>
    <row r="9" spans="1:9" ht="19.5" thickBot="1" x14ac:dyDescent="0.5">
      <c r="A9" s="17" t="s">
        <v>37</v>
      </c>
      <c r="B9" s="17"/>
      <c r="C9" s="17"/>
      <c r="D9" s="6">
        <f>Dépenses!F29</f>
        <v>400</v>
      </c>
    </row>
    <row r="10" spans="1:9" ht="15.75" thickBot="1" x14ac:dyDescent="0.25"/>
    <row r="11" spans="1:9" ht="19.5" thickBot="1" x14ac:dyDescent="0.5">
      <c r="A11" s="24" t="s">
        <v>38</v>
      </c>
      <c r="B11" s="24"/>
      <c r="C11" s="24"/>
      <c r="D11" s="6">
        <f>D7-D8-D9</f>
        <v>240.67666666666651</v>
      </c>
    </row>
  </sheetData>
  <mergeCells count="6">
    <mergeCell ref="A1:I3"/>
    <mergeCell ref="A11:C11"/>
    <mergeCell ref="A7:C7"/>
    <mergeCell ref="A8:C8"/>
    <mergeCell ref="A9:C9"/>
    <mergeCell ref="E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B974D4-7269-4488-8EB7-0A4C4929BD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FC8D7E-C263-4EB3-9624-246FF7586DCB}">
  <ds:schemaRefs>
    <ds:schemaRef ds:uri="http://purl.org/dc/dcmitype/"/>
    <ds:schemaRef ds:uri="22375818-dcd7-42e4-9660-6b33e030de6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de94308-2297-4d04-a77d-26fce9df939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F3DE64A-A1D3-44B1-9597-445D6DE2AA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Revenus</vt:lpstr>
      <vt:lpstr>Dépenses</vt:lpstr>
      <vt:lpstr>Résultat</vt:lpstr>
      <vt:lpstr>DATE</vt:lpstr>
      <vt:lpstr>NOM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Giang Tien</dc:creator>
  <cp:lastModifiedBy>Giang Tien Mai</cp:lastModifiedBy>
  <dcterms:created xsi:type="dcterms:W3CDTF">2022-10-20T13:22:35Z</dcterms:created>
  <dcterms:modified xsi:type="dcterms:W3CDTF">2022-11-17T05:56:33Z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