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en Mai\Downloads\CVM\OutilsdeGestion\git\Lab 8\"/>
    </mc:Choice>
  </mc:AlternateContent>
  <xr:revisionPtr revIDLastSave="0" documentId="8_{681A3A76-5E68-4C27-9E3C-1190A7653C39}" xr6:coauthVersionLast="47" xr6:coauthVersionMax="47" xr10:uidLastSave="{00000000-0000-0000-0000-000000000000}"/>
  <bookViews>
    <workbookView xWindow="-120" yWindow="-120" windowWidth="38640" windowHeight="21240" xr2:uid="{9E70D16B-61E0-4722-A0D3-1BDA3E76769C}"/>
  </bookViews>
  <sheets>
    <sheet name="Fonction mathématiques" sheetId="1" r:id="rId1"/>
    <sheet name="Fonctions trigonométriques" sheetId="2" r:id="rId2"/>
  </sheets>
  <definedNames>
    <definedName name="COS">'Fonctions trigonométriques'!$P$14:$P$114</definedName>
    <definedName name="SIN">'Fonctions trigonométriques'!$Q$14:$Q$114</definedName>
    <definedName name="TAN">'Fonctions trigonométriques'!$R$14:$R$54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6" i="1" l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14" i="1"/>
  <c r="T100" i="1" l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36" i="1"/>
  <c r="T37" i="1"/>
  <c r="T38" i="1"/>
  <c r="T39" i="1"/>
  <c r="T40" i="1"/>
  <c r="T41" i="1"/>
  <c r="T42" i="1"/>
  <c r="T43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16" i="1"/>
  <c r="T15" i="1"/>
  <c r="T14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17" i="1"/>
  <c r="U16" i="1"/>
  <c r="U15" i="1"/>
  <c r="R14" i="2"/>
  <c r="Q14" i="2"/>
  <c r="P14" i="2"/>
  <c r="O15" i="2" l="1"/>
  <c r="O14" i="2"/>
  <c r="O14" i="1"/>
  <c r="L14" i="1"/>
  <c r="G14" i="2"/>
  <c r="F14" i="2" s="1"/>
  <c r="E14" i="2"/>
  <c r="O15" i="1" l="1"/>
  <c r="O16" i="2"/>
  <c r="R15" i="2"/>
  <c r="P15" i="2"/>
  <c r="Q15" i="2"/>
  <c r="O16" i="1"/>
  <c r="Q15" i="1"/>
  <c r="R15" i="1"/>
  <c r="S14" i="1"/>
  <c r="Q14" i="1"/>
  <c r="R14" i="1"/>
  <c r="S16" i="1" l="1"/>
  <c r="S15" i="1"/>
  <c r="O17" i="2"/>
  <c r="P16" i="2"/>
  <c r="Q16" i="2"/>
  <c r="R16" i="2"/>
  <c r="O17" i="1"/>
  <c r="R16" i="1"/>
  <c r="Q16" i="1"/>
  <c r="S17" i="1" l="1"/>
  <c r="O18" i="2"/>
  <c r="P17" i="2"/>
  <c r="R17" i="2"/>
  <c r="Q17" i="2"/>
  <c r="O18" i="1"/>
  <c r="R17" i="1"/>
  <c r="Q17" i="1"/>
  <c r="S18" i="1" l="1"/>
  <c r="O19" i="2"/>
  <c r="Q18" i="2"/>
  <c r="P18" i="2"/>
  <c r="R18" i="2"/>
  <c r="O19" i="1"/>
  <c r="Q18" i="1"/>
  <c r="R18" i="1"/>
  <c r="S19" i="1" l="1"/>
  <c r="O20" i="2"/>
  <c r="Q19" i="2"/>
  <c r="P19" i="2"/>
  <c r="R19" i="2"/>
  <c r="O20" i="1"/>
  <c r="Q19" i="1"/>
  <c r="R19" i="1"/>
  <c r="S20" i="1" l="1"/>
  <c r="O21" i="2"/>
  <c r="Q20" i="2"/>
  <c r="P20" i="2"/>
  <c r="R20" i="2"/>
  <c r="O21" i="1"/>
  <c r="Q20" i="1"/>
  <c r="R20" i="1"/>
  <c r="S21" i="1" l="1"/>
  <c r="O22" i="2"/>
  <c r="Q21" i="2"/>
  <c r="P21" i="2"/>
  <c r="R21" i="2"/>
  <c r="O22" i="1"/>
  <c r="Q21" i="1"/>
  <c r="R21" i="1"/>
  <c r="S22" i="1" l="1"/>
  <c r="O23" i="2"/>
  <c r="R22" i="2"/>
  <c r="Q22" i="2"/>
  <c r="P22" i="2"/>
  <c r="O23" i="1"/>
  <c r="R22" i="1"/>
  <c r="Q22" i="1"/>
  <c r="S23" i="1" l="1"/>
  <c r="O24" i="2"/>
  <c r="R23" i="2"/>
  <c r="Q23" i="2"/>
  <c r="P23" i="2"/>
  <c r="O24" i="1"/>
  <c r="Q23" i="1"/>
  <c r="R23" i="1"/>
  <c r="S24" i="1" l="1"/>
  <c r="O25" i="2"/>
  <c r="R24" i="2"/>
  <c r="Q24" i="2"/>
  <c r="P24" i="2"/>
  <c r="O25" i="1"/>
  <c r="Q24" i="1"/>
  <c r="R24" i="1"/>
  <c r="S25" i="1" l="1"/>
  <c r="O26" i="2"/>
  <c r="R25" i="2"/>
  <c r="Q25" i="2"/>
  <c r="P25" i="2"/>
  <c r="O26" i="1"/>
  <c r="Q25" i="1"/>
  <c r="R25" i="1"/>
  <c r="S26" i="1" l="1"/>
  <c r="O27" i="2"/>
  <c r="R26" i="2"/>
  <c r="Q26" i="2"/>
  <c r="P26" i="2"/>
  <c r="O27" i="1"/>
  <c r="Q26" i="1"/>
  <c r="R26" i="1"/>
  <c r="S27" i="1" l="1"/>
  <c r="O28" i="2"/>
  <c r="R27" i="2"/>
  <c r="P27" i="2"/>
  <c r="Q27" i="2"/>
  <c r="O28" i="1"/>
  <c r="Q27" i="1"/>
  <c r="R27" i="1"/>
  <c r="S28" i="1" l="1"/>
  <c r="O29" i="2"/>
  <c r="P28" i="2"/>
  <c r="R28" i="2"/>
  <c r="Q28" i="2"/>
  <c r="O29" i="1"/>
  <c r="Q28" i="1"/>
  <c r="R28" i="1"/>
  <c r="S29" i="1" l="1"/>
  <c r="O30" i="2"/>
  <c r="P29" i="2"/>
  <c r="Q29" i="2"/>
  <c r="R29" i="2"/>
  <c r="O30" i="1"/>
  <c r="Q29" i="1"/>
  <c r="R29" i="1"/>
  <c r="S30" i="1" l="1"/>
  <c r="O31" i="2"/>
  <c r="Q30" i="2"/>
  <c r="P30" i="2"/>
  <c r="R30" i="2"/>
  <c r="O31" i="1"/>
  <c r="R30" i="1"/>
  <c r="Q30" i="1"/>
  <c r="S31" i="1" l="1"/>
  <c r="O32" i="2"/>
  <c r="Q31" i="2"/>
  <c r="P31" i="2"/>
  <c r="R31" i="2"/>
  <c r="O32" i="1"/>
  <c r="Q31" i="1"/>
  <c r="R31" i="1"/>
  <c r="S32" i="1" l="1"/>
  <c r="O33" i="2"/>
  <c r="Q32" i="2"/>
  <c r="P32" i="2"/>
  <c r="R32" i="2"/>
  <c r="O33" i="1"/>
  <c r="Q32" i="1"/>
  <c r="R32" i="1"/>
  <c r="S33" i="1" l="1"/>
  <c r="O34" i="2"/>
  <c r="Q33" i="2"/>
  <c r="P33" i="2"/>
  <c r="R33" i="2"/>
  <c r="O34" i="1"/>
  <c r="R33" i="1"/>
  <c r="Q33" i="1"/>
  <c r="S34" i="1" l="1"/>
  <c r="O35" i="2"/>
  <c r="R34" i="2"/>
  <c r="Q34" i="2"/>
  <c r="P34" i="2"/>
  <c r="O35" i="1"/>
  <c r="Q34" i="1"/>
  <c r="R34" i="1"/>
  <c r="S35" i="1" l="1"/>
  <c r="O36" i="2"/>
  <c r="R35" i="2"/>
  <c r="Q35" i="2"/>
  <c r="P35" i="2"/>
  <c r="O36" i="1"/>
  <c r="R35" i="1"/>
  <c r="Q35" i="1"/>
  <c r="S36" i="1" l="1"/>
  <c r="O37" i="2"/>
  <c r="R36" i="2"/>
  <c r="Q36" i="2"/>
  <c r="P36" i="2"/>
  <c r="O37" i="1"/>
  <c r="Q36" i="1"/>
  <c r="R36" i="1"/>
  <c r="S37" i="1" l="1"/>
  <c r="O38" i="2"/>
  <c r="R37" i="2"/>
  <c r="Q37" i="2"/>
  <c r="P37" i="2"/>
  <c r="O38" i="1"/>
  <c r="Q37" i="1"/>
  <c r="R37" i="1"/>
  <c r="S38" i="1" l="1"/>
  <c r="O39" i="2"/>
  <c r="R38" i="2"/>
  <c r="P38" i="2"/>
  <c r="Q38" i="2"/>
  <c r="O39" i="1"/>
  <c r="R38" i="1"/>
  <c r="Q38" i="1"/>
  <c r="S39" i="1" l="1"/>
  <c r="O40" i="2"/>
  <c r="R39" i="2"/>
  <c r="P39" i="2"/>
  <c r="Q39" i="2"/>
  <c r="O40" i="1"/>
  <c r="Q39" i="1"/>
  <c r="R39" i="1"/>
  <c r="S40" i="1" l="1"/>
  <c r="O41" i="2"/>
  <c r="P40" i="2"/>
  <c r="Q40" i="2"/>
  <c r="R40" i="2"/>
  <c r="O41" i="1"/>
  <c r="Q40" i="1"/>
  <c r="R40" i="1"/>
  <c r="S41" i="1" l="1"/>
  <c r="O42" i="2"/>
  <c r="Q41" i="2"/>
  <c r="P41" i="2"/>
  <c r="R41" i="2"/>
  <c r="O42" i="1"/>
  <c r="Q41" i="1"/>
  <c r="R41" i="1"/>
  <c r="S42" i="1" l="1"/>
  <c r="O43" i="2"/>
  <c r="Q42" i="2"/>
  <c r="P42" i="2"/>
  <c r="R42" i="2"/>
  <c r="O43" i="1"/>
  <c r="Q42" i="1"/>
  <c r="R42" i="1"/>
  <c r="S43" i="1" l="1"/>
  <c r="O44" i="2"/>
  <c r="Q43" i="2"/>
  <c r="P43" i="2"/>
  <c r="R43" i="2"/>
  <c r="O44" i="1"/>
  <c r="R43" i="1"/>
  <c r="Q43" i="1"/>
  <c r="S44" i="1" l="1"/>
  <c r="O45" i="2"/>
  <c r="Q44" i="2"/>
  <c r="P44" i="2"/>
  <c r="R44" i="2"/>
  <c r="O45" i="1"/>
  <c r="R44" i="1"/>
  <c r="Q44" i="1"/>
  <c r="S45" i="1" l="1"/>
  <c r="O46" i="2"/>
  <c r="Q45" i="2"/>
  <c r="P45" i="2"/>
  <c r="R45" i="2"/>
  <c r="O46" i="1"/>
  <c r="R45" i="1"/>
  <c r="Q45" i="1"/>
  <c r="S46" i="1" l="1"/>
  <c r="O47" i="2"/>
  <c r="Q46" i="2"/>
  <c r="P46" i="2"/>
  <c r="R46" i="2"/>
  <c r="O47" i="1"/>
  <c r="R46" i="1"/>
  <c r="Q46" i="1"/>
  <c r="S47" i="1" l="1"/>
  <c r="O48" i="2"/>
  <c r="Q47" i="2"/>
  <c r="P47" i="2"/>
  <c r="R47" i="2"/>
  <c r="O48" i="1"/>
  <c r="Q47" i="1"/>
  <c r="R47" i="1"/>
  <c r="S48" i="1" l="1"/>
  <c r="O49" i="2"/>
  <c r="Q48" i="2"/>
  <c r="P48" i="2"/>
  <c r="R48" i="2"/>
  <c r="O49" i="1"/>
  <c r="Q48" i="1"/>
  <c r="R48" i="1"/>
  <c r="S49" i="1" l="1"/>
  <c r="O50" i="2"/>
  <c r="Q49" i="2"/>
  <c r="P49" i="2"/>
  <c r="R49" i="2"/>
  <c r="O50" i="1"/>
  <c r="R49" i="1"/>
  <c r="Q49" i="1"/>
  <c r="S50" i="1" l="1"/>
  <c r="O51" i="2"/>
  <c r="R50" i="2"/>
  <c r="P50" i="2"/>
  <c r="Q50" i="2"/>
  <c r="O51" i="1"/>
  <c r="Q50" i="1"/>
  <c r="R50" i="1"/>
  <c r="S51" i="1" l="1"/>
  <c r="O52" i="2"/>
  <c r="P51" i="2"/>
  <c r="R51" i="2"/>
  <c r="Q51" i="2"/>
  <c r="O52" i="1"/>
  <c r="R51" i="1"/>
  <c r="Q51" i="1"/>
  <c r="S52" i="1" l="1"/>
  <c r="O53" i="2"/>
  <c r="P52" i="2"/>
  <c r="R52" i="2"/>
  <c r="Q52" i="2"/>
  <c r="O53" i="1"/>
  <c r="R52" i="1"/>
  <c r="Q52" i="1"/>
  <c r="S53" i="1" l="1"/>
  <c r="O54" i="2"/>
  <c r="Q53" i="2"/>
  <c r="P53" i="2"/>
  <c r="R53" i="2"/>
  <c r="O54" i="1"/>
  <c r="Q53" i="1"/>
  <c r="R53" i="1"/>
  <c r="S54" i="1" l="1"/>
  <c r="O55" i="2"/>
  <c r="R55" i="2" s="1"/>
  <c r="Q54" i="2"/>
  <c r="P54" i="2"/>
  <c r="R54" i="2"/>
  <c r="O55" i="1"/>
  <c r="Q54" i="1"/>
  <c r="R54" i="1"/>
  <c r="S55" i="1" l="1"/>
  <c r="O56" i="2"/>
  <c r="R56" i="2" s="1"/>
  <c r="Q55" i="2"/>
  <c r="P55" i="2"/>
  <c r="O56" i="1"/>
  <c r="Q55" i="1"/>
  <c r="R55" i="1"/>
  <c r="S56" i="1" l="1"/>
  <c r="O57" i="2"/>
  <c r="R57" i="2" s="1"/>
  <c r="Q56" i="2"/>
  <c r="P56" i="2"/>
  <c r="O57" i="1"/>
  <c r="Q56" i="1"/>
  <c r="R56" i="1"/>
  <c r="S57" i="1" l="1"/>
  <c r="O58" i="2"/>
  <c r="R58" i="2" s="1"/>
  <c r="Q57" i="2"/>
  <c r="P57" i="2"/>
  <c r="O58" i="1"/>
  <c r="R57" i="1"/>
  <c r="Q57" i="1"/>
  <c r="S58" i="1" l="1"/>
  <c r="O59" i="2"/>
  <c r="R59" i="2" s="1"/>
  <c r="Q58" i="2"/>
  <c r="P58" i="2"/>
  <c r="O59" i="1"/>
  <c r="Q58" i="1"/>
  <c r="R58" i="1"/>
  <c r="S59" i="1" l="1"/>
  <c r="O60" i="2"/>
  <c r="R60" i="2" s="1"/>
  <c r="Q59" i="2"/>
  <c r="P59" i="2"/>
  <c r="O60" i="1"/>
  <c r="R59" i="1"/>
  <c r="Q59" i="1"/>
  <c r="S60" i="1" l="1"/>
  <c r="O61" i="2"/>
  <c r="R61" i="2" s="1"/>
  <c r="Q60" i="2"/>
  <c r="P60" i="2"/>
  <c r="O61" i="1"/>
  <c r="R60" i="1"/>
  <c r="Q60" i="1"/>
  <c r="S61" i="1" l="1"/>
  <c r="O62" i="2"/>
  <c r="R62" i="2" s="1"/>
  <c r="P61" i="2"/>
  <c r="Q61" i="2"/>
  <c r="O62" i="1"/>
  <c r="Q61" i="1"/>
  <c r="R61" i="1"/>
  <c r="S62" i="1" l="1"/>
  <c r="O63" i="2"/>
  <c r="R63" i="2" s="1"/>
  <c r="P62" i="2"/>
  <c r="Q62" i="2"/>
  <c r="O63" i="1"/>
  <c r="R62" i="1"/>
  <c r="Q62" i="1"/>
  <c r="S63" i="1" l="1"/>
  <c r="O64" i="2"/>
  <c r="R64" i="2" s="1"/>
  <c r="P63" i="2"/>
  <c r="Q63" i="2"/>
  <c r="O64" i="1"/>
  <c r="Q63" i="1"/>
  <c r="R63" i="1"/>
  <c r="S64" i="1" l="1"/>
  <c r="O65" i="2"/>
  <c r="R65" i="2" s="1"/>
  <c r="P64" i="2"/>
  <c r="Q64" i="2"/>
  <c r="O65" i="1"/>
  <c r="R64" i="1"/>
  <c r="Q64" i="1"/>
  <c r="S65" i="1" l="1"/>
  <c r="O66" i="2"/>
  <c r="R66" i="2" s="1"/>
  <c r="P65" i="2"/>
  <c r="Q65" i="2"/>
  <c r="O66" i="1"/>
  <c r="R65" i="1"/>
  <c r="Q65" i="1"/>
  <c r="S66" i="1" l="1"/>
  <c r="O67" i="2"/>
  <c r="R67" i="2" s="1"/>
  <c r="P66" i="2"/>
  <c r="Q66" i="2"/>
  <c r="O67" i="1"/>
  <c r="R66" i="1"/>
  <c r="Q66" i="1"/>
  <c r="S67" i="1" l="1"/>
  <c r="O68" i="2"/>
  <c r="R68" i="2" s="1"/>
  <c r="P67" i="2"/>
  <c r="Q67" i="2"/>
  <c r="O68" i="1"/>
  <c r="R67" i="1"/>
  <c r="Q67" i="1"/>
  <c r="S68" i="1" l="1"/>
  <c r="O69" i="2"/>
  <c r="R69" i="2" s="1"/>
  <c r="P68" i="2"/>
  <c r="Q68" i="2"/>
  <c r="O69" i="1"/>
  <c r="R68" i="1"/>
  <c r="Q68" i="1"/>
  <c r="S69" i="1" l="1"/>
  <c r="O70" i="2"/>
  <c r="R70" i="2" s="1"/>
  <c r="Q69" i="2"/>
  <c r="P69" i="2"/>
  <c r="O70" i="1"/>
  <c r="Q69" i="1"/>
  <c r="R69" i="1"/>
  <c r="S70" i="1" l="1"/>
  <c r="O71" i="2"/>
  <c r="R71" i="2" s="1"/>
  <c r="Q70" i="2"/>
  <c r="P70" i="2"/>
  <c r="O71" i="1"/>
  <c r="Q70" i="1"/>
  <c r="R70" i="1"/>
  <c r="S71" i="1" l="1"/>
  <c r="O72" i="2"/>
  <c r="R72" i="2" s="1"/>
  <c r="Q71" i="2"/>
  <c r="P71" i="2"/>
  <c r="O72" i="1"/>
  <c r="Q71" i="1"/>
  <c r="R71" i="1"/>
  <c r="S72" i="1" l="1"/>
  <c r="O73" i="2"/>
  <c r="R73" i="2" s="1"/>
  <c r="Q72" i="2"/>
  <c r="P72" i="2"/>
  <c r="O73" i="1"/>
  <c r="R72" i="1"/>
  <c r="Q72" i="1"/>
  <c r="S73" i="1" l="1"/>
  <c r="O74" i="2"/>
  <c r="R74" i="2" s="1"/>
  <c r="Q73" i="2"/>
  <c r="P73" i="2"/>
  <c r="O74" i="1"/>
  <c r="R73" i="1"/>
  <c r="Q73" i="1"/>
  <c r="S74" i="1" l="1"/>
  <c r="O75" i="2"/>
  <c r="R75" i="2" s="1"/>
  <c r="Q74" i="2"/>
  <c r="P74" i="2"/>
  <c r="O75" i="1"/>
  <c r="Q74" i="1"/>
  <c r="R74" i="1"/>
  <c r="S75" i="1" l="1"/>
  <c r="O76" i="2"/>
  <c r="R76" i="2" s="1"/>
  <c r="P75" i="2"/>
  <c r="Q75" i="2"/>
  <c r="O76" i="1"/>
  <c r="R75" i="1"/>
  <c r="Q75" i="1"/>
  <c r="S76" i="1" l="1"/>
  <c r="O77" i="2"/>
  <c r="R77" i="2" s="1"/>
  <c r="Q76" i="2"/>
  <c r="P76" i="2"/>
  <c r="O77" i="1"/>
  <c r="R76" i="1"/>
  <c r="Q76" i="1"/>
  <c r="S77" i="1" l="1"/>
  <c r="O78" i="2"/>
  <c r="R78" i="2" s="1"/>
  <c r="Q77" i="2"/>
  <c r="P77" i="2"/>
  <c r="O78" i="1"/>
  <c r="Q77" i="1"/>
  <c r="R77" i="1"/>
  <c r="S78" i="1" l="1"/>
  <c r="O79" i="2"/>
  <c r="R79" i="2" s="1"/>
  <c r="Q78" i="2"/>
  <c r="P78" i="2"/>
  <c r="O79" i="1"/>
  <c r="Q78" i="1"/>
  <c r="R78" i="1"/>
  <c r="S79" i="1" l="1"/>
  <c r="O80" i="2"/>
  <c r="R80" i="2" s="1"/>
  <c r="Q79" i="2"/>
  <c r="P79" i="2"/>
  <c r="O80" i="1"/>
  <c r="Q79" i="1"/>
  <c r="R79" i="1"/>
  <c r="S80" i="1" l="1"/>
  <c r="O81" i="2"/>
  <c r="R81" i="2" s="1"/>
  <c r="P80" i="2"/>
  <c r="Q80" i="2"/>
  <c r="O81" i="1"/>
  <c r="R80" i="1"/>
  <c r="Q80" i="1"/>
  <c r="S81" i="1" l="1"/>
  <c r="O82" i="2"/>
  <c r="R82" i="2" s="1"/>
  <c r="P81" i="2"/>
  <c r="Q81" i="2"/>
  <c r="O82" i="1"/>
  <c r="R81" i="1"/>
  <c r="Q81" i="1"/>
  <c r="S82" i="1" l="1"/>
  <c r="O83" i="2"/>
  <c r="R83" i="2" s="1"/>
  <c r="P82" i="2"/>
  <c r="Q82" i="2"/>
  <c r="O83" i="1"/>
  <c r="R82" i="1"/>
  <c r="Q82" i="1"/>
  <c r="S83" i="1" l="1"/>
  <c r="O84" i="2"/>
  <c r="R84" i="2" s="1"/>
  <c r="P83" i="2"/>
  <c r="Q83" i="2"/>
  <c r="O84" i="1"/>
  <c r="R83" i="1"/>
  <c r="Q83" i="1"/>
  <c r="S84" i="1" l="1"/>
  <c r="O85" i="2"/>
  <c r="R85" i="2" s="1"/>
  <c r="P84" i="2"/>
  <c r="Q84" i="2"/>
  <c r="O85" i="1"/>
  <c r="R84" i="1"/>
  <c r="Q84" i="1"/>
  <c r="S85" i="1" l="1"/>
  <c r="O86" i="2"/>
  <c r="R86" i="2" s="1"/>
  <c r="P85" i="2"/>
  <c r="Q85" i="2"/>
  <c r="O86" i="1"/>
  <c r="Q85" i="1"/>
  <c r="R85" i="1"/>
  <c r="S86" i="1" l="1"/>
  <c r="O87" i="2"/>
  <c r="R87" i="2" s="1"/>
  <c r="P86" i="2"/>
  <c r="Q86" i="2"/>
  <c r="O87" i="1"/>
  <c r="Q86" i="1"/>
  <c r="R86" i="1"/>
  <c r="S87" i="1" l="1"/>
  <c r="O88" i="2"/>
  <c r="R88" i="2" s="1"/>
  <c r="Q87" i="2"/>
  <c r="P87" i="2"/>
  <c r="O88" i="1"/>
  <c r="Q87" i="1"/>
  <c r="R87" i="1"/>
  <c r="S88" i="1" l="1"/>
  <c r="O89" i="2"/>
  <c r="R89" i="2" s="1"/>
  <c r="Q88" i="2"/>
  <c r="P88" i="2"/>
  <c r="O89" i="1"/>
  <c r="R88" i="1"/>
  <c r="Q88" i="1"/>
  <c r="S89" i="1" l="1"/>
  <c r="O90" i="2"/>
  <c r="R90" i="2" s="1"/>
  <c r="Q89" i="2"/>
  <c r="P89" i="2"/>
  <c r="O90" i="1"/>
  <c r="R89" i="1"/>
  <c r="Q89" i="1"/>
  <c r="S90" i="1" l="1"/>
  <c r="O91" i="2"/>
  <c r="R91" i="2" s="1"/>
  <c r="Q90" i="2"/>
  <c r="P90" i="2"/>
  <c r="O91" i="1"/>
  <c r="Q90" i="1"/>
  <c r="R90" i="1"/>
  <c r="S91" i="1" l="1"/>
  <c r="O92" i="2"/>
  <c r="R92" i="2" s="1"/>
  <c r="Q91" i="2"/>
  <c r="P91" i="2"/>
  <c r="O92" i="1"/>
  <c r="Q91" i="1"/>
  <c r="R91" i="1"/>
  <c r="S92" i="1" l="1"/>
  <c r="O93" i="2"/>
  <c r="R93" i="2" s="1"/>
  <c r="Q92" i="2"/>
  <c r="P92" i="2"/>
  <c r="O93" i="1"/>
  <c r="Q92" i="1"/>
  <c r="R92" i="1"/>
  <c r="S93" i="1" l="1"/>
  <c r="O94" i="2"/>
  <c r="R94" i="2" s="1"/>
  <c r="P93" i="2"/>
  <c r="Q93" i="2"/>
  <c r="O94" i="1"/>
  <c r="Q93" i="1"/>
  <c r="R93" i="1"/>
  <c r="S94" i="1" l="1"/>
  <c r="O95" i="2"/>
  <c r="R95" i="2" s="1"/>
  <c r="P94" i="2"/>
  <c r="Q94" i="2"/>
  <c r="O95" i="1"/>
  <c r="Q94" i="1"/>
  <c r="R94" i="1"/>
  <c r="S95" i="1" l="1"/>
  <c r="O96" i="2"/>
  <c r="R96" i="2" s="1"/>
  <c r="P95" i="2"/>
  <c r="Q95" i="2"/>
  <c r="O96" i="1"/>
  <c r="R95" i="1"/>
  <c r="Q95" i="1"/>
  <c r="S96" i="1" l="1"/>
  <c r="O97" i="2"/>
  <c r="R97" i="2" s="1"/>
  <c r="P96" i="2"/>
  <c r="Q96" i="2"/>
  <c r="O97" i="1"/>
  <c r="Q96" i="1"/>
  <c r="R96" i="1"/>
  <c r="S97" i="1" l="1"/>
  <c r="O98" i="2"/>
  <c r="R98" i="2" s="1"/>
  <c r="Q97" i="2"/>
  <c r="P97" i="2"/>
  <c r="O98" i="1"/>
  <c r="R97" i="1"/>
  <c r="Q97" i="1"/>
  <c r="S98" i="1" l="1"/>
  <c r="O99" i="2"/>
  <c r="R99" i="2" s="1"/>
  <c r="P98" i="2"/>
  <c r="Q98" i="2"/>
  <c r="O99" i="1"/>
  <c r="Q98" i="1"/>
  <c r="R98" i="1"/>
  <c r="S99" i="1" l="1"/>
  <c r="O100" i="2"/>
  <c r="R100" i="2" s="1"/>
  <c r="Q99" i="2"/>
  <c r="P99" i="2"/>
  <c r="O100" i="1"/>
  <c r="R99" i="1"/>
  <c r="Q99" i="1"/>
  <c r="S100" i="1" l="1"/>
  <c r="O101" i="2"/>
  <c r="R101" i="2" s="1"/>
  <c r="Q100" i="2"/>
  <c r="P100" i="2"/>
  <c r="O101" i="1"/>
  <c r="R100" i="1"/>
  <c r="Q100" i="1"/>
  <c r="S101" i="1" l="1"/>
  <c r="O102" i="2"/>
  <c r="R102" i="2" s="1"/>
  <c r="Q101" i="2"/>
  <c r="P101" i="2"/>
  <c r="O102" i="1"/>
  <c r="Q101" i="1"/>
  <c r="R101" i="1"/>
  <c r="S102" i="1" l="1"/>
  <c r="O103" i="2"/>
  <c r="R103" i="2" s="1"/>
  <c r="Q102" i="2"/>
  <c r="P102" i="2"/>
  <c r="O103" i="1"/>
  <c r="R102" i="1"/>
  <c r="Q102" i="1"/>
  <c r="S103" i="1" l="1"/>
  <c r="O104" i="2"/>
  <c r="R104" i="2" s="1"/>
  <c r="Q103" i="2"/>
  <c r="P103" i="2"/>
  <c r="O104" i="1"/>
  <c r="R103" i="1"/>
  <c r="Q103" i="1"/>
  <c r="S104" i="1" l="1"/>
  <c r="O105" i="2"/>
  <c r="R105" i="2" s="1"/>
  <c r="P104" i="2"/>
  <c r="Q104" i="2"/>
  <c r="O105" i="1"/>
  <c r="R104" i="1"/>
  <c r="Q104" i="1"/>
  <c r="S105" i="1" l="1"/>
  <c r="O106" i="2"/>
  <c r="R106" i="2" s="1"/>
  <c r="P105" i="2"/>
  <c r="Q105" i="2"/>
  <c r="O106" i="1"/>
  <c r="R105" i="1"/>
  <c r="Q105" i="1"/>
  <c r="S106" i="1" l="1"/>
  <c r="O107" i="2"/>
  <c r="R107" i="2" s="1"/>
  <c r="P106" i="2"/>
  <c r="Q106" i="2"/>
  <c r="O107" i="1"/>
  <c r="Q106" i="1"/>
  <c r="R106" i="1"/>
  <c r="S107" i="1" l="1"/>
  <c r="O108" i="2"/>
  <c r="R108" i="2" s="1"/>
  <c r="P107" i="2"/>
  <c r="Q107" i="2"/>
  <c r="O108" i="1"/>
  <c r="R107" i="1"/>
  <c r="Q107" i="1"/>
  <c r="S108" i="1" l="1"/>
  <c r="O109" i="2"/>
  <c r="R109" i="2" s="1"/>
  <c r="P108" i="2"/>
  <c r="Q108" i="2"/>
  <c r="O109" i="1"/>
  <c r="R108" i="1"/>
  <c r="Q108" i="1"/>
  <c r="S109" i="1" l="1"/>
  <c r="O110" i="2"/>
  <c r="R110" i="2" s="1"/>
  <c r="P109" i="2"/>
  <c r="Q109" i="2"/>
  <c r="O110" i="1"/>
  <c r="R109" i="1"/>
  <c r="Q109" i="1"/>
  <c r="S110" i="1" l="1"/>
  <c r="O111" i="2"/>
  <c r="R111" i="2" s="1"/>
  <c r="P110" i="2"/>
  <c r="Q110" i="2"/>
  <c r="O111" i="1"/>
  <c r="R110" i="1"/>
  <c r="Q110" i="1"/>
  <c r="S111" i="1" l="1"/>
  <c r="O112" i="2"/>
  <c r="R112" i="2" s="1"/>
  <c r="P111" i="2"/>
  <c r="Q111" i="2"/>
  <c r="O112" i="1"/>
  <c r="Q111" i="1"/>
  <c r="R111" i="1"/>
  <c r="S112" i="1" l="1"/>
  <c r="O113" i="2"/>
  <c r="R113" i="2" s="1"/>
  <c r="P112" i="2"/>
  <c r="Q112" i="2"/>
  <c r="O113" i="1"/>
  <c r="Q112" i="1"/>
  <c r="R112" i="1"/>
  <c r="S113" i="1" l="1"/>
  <c r="O114" i="2"/>
  <c r="R114" i="2" s="1"/>
  <c r="P113" i="2"/>
  <c r="Q113" i="2"/>
  <c r="O114" i="1"/>
  <c r="Q113" i="1"/>
  <c r="R113" i="1"/>
  <c r="S114" i="1" l="1"/>
  <c r="Q114" i="2"/>
  <c r="P114" i="2"/>
  <c r="Q114" i="1"/>
  <c r="R114" i="1"/>
</calcChain>
</file>

<file path=xl/sharedStrings.xml><?xml version="1.0" encoding="utf-8"?>
<sst xmlns="http://schemas.openxmlformats.org/spreadsheetml/2006/main" count="52" uniqueCount="41">
  <si>
    <t>Fonctions</t>
  </si>
  <si>
    <t>Absolue</t>
  </si>
  <si>
    <t>Linéaire</t>
  </si>
  <si>
    <t>Polynomiale de degré 2</t>
  </si>
  <si>
    <t>Polynomiale de degré 3</t>
  </si>
  <si>
    <t>Exponentielle</t>
  </si>
  <si>
    <t>a</t>
  </si>
  <si>
    <t>b</t>
  </si>
  <si>
    <t>c</t>
  </si>
  <si>
    <t>d</t>
  </si>
  <si>
    <t>e</t>
  </si>
  <si>
    <t>f</t>
  </si>
  <si>
    <t>Paramètres</t>
  </si>
  <si>
    <t xml:space="preserve">Définition de l'abscisse </t>
  </si>
  <si>
    <t>Valeur de départ</t>
  </si>
  <si>
    <t>Incrément</t>
  </si>
  <si>
    <t>Valeur finale</t>
  </si>
  <si>
    <t>Fonctions trigonométriques</t>
  </si>
  <si>
    <t xml:space="preserve">Fonctions </t>
  </si>
  <si>
    <t>Cosinus</t>
  </si>
  <si>
    <t>Sinus</t>
  </si>
  <si>
    <t>Tangente</t>
  </si>
  <si>
    <t>x</t>
  </si>
  <si>
    <t>Pol. Deg. 2</t>
  </si>
  <si>
    <t>Pol. Deg. 3</t>
  </si>
  <si>
    <t>Log.</t>
  </si>
  <si>
    <t>Logarithmique (LN)</t>
  </si>
  <si>
    <t>Cos</t>
  </si>
  <si>
    <t>Sin</t>
  </si>
  <si>
    <t>Tan</t>
  </si>
  <si>
    <t>Fonctions mathématiques</t>
  </si>
  <si>
    <t>y  =  a · cos( b · x - c ) + d</t>
  </si>
  <si>
    <t>y  =  a · tan( b · x - c ) + d</t>
  </si>
  <si>
    <t>y  =  a · sin( b · x - c ) + d</t>
  </si>
  <si>
    <t xml:space="preserve">Exp. </t>
  </si>
  <si>
    <t xml:space="preserve">Absolue </t>
  </si>
  <si>
    <t>y = a · x + b</t>
  </si>
  <si>
    <t>y = a · x² + b · x + c</t>
  </si>
  <si>
    <t>y = a · x³ + b · x² + c · x + d</t>
  </si>
  <si>
    <t>y = a · LN (b · x - c) + d</t>
  </si>
  <si>
    <t>y = a · | b · x + c | -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</si>
</sst>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Abadi Extra Light"/>
      <family val="2"/>
    </font>
    <font>
      <sz val="11"/>
      <color theme="1"/>
      <name val="Century Gothic"/>
      <family val="2"/>
    </font>
    <font>
      <sz val="11"/>
      <name val="Century Gothic"/>
      <family val="2"/>
    </font>
  </fonts>
  <fills count="3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gradientFill degree="180">
        <stop position="0">
          <color theme="5" tint="0.80001220740379042"/>
        </stop>
        <stop position="1">
          <color theme="5" tint="-0.25098422193060094"/>
        </stop>
      </gradientFill>
    </fill>
    <fill>
      <gradientFill degree="180">
        <stop position="0">
          <color theme="9" tint="0.80001220740379042"/>
        </stop>
        <stop position="1">
          <color theme="9" tint="-0.25098422193060094"/>
        </stop>
      </gradientFill>
    </fill>
    <fill>
      <gradientFill degree="180">
        <stop position="0">
          <color theme="8" tint="0.80001220740379042"/>
        </stop>
        <stop position="1">
          <color theme="8" tint="-0.25098422193060094"/>
        </stop>
      </gradientFill>
    </fill>
    <fill>
      <patternFill patternType="solid">
        <fgColor theme="4" tint="-0.24994659260841701"/>
        <bgColor indexed="64"/>
      </patternFill>
    </fill>
    <fill>
      <gradientFill degree="180">
        <stop position="0">
          <color theme="7" tint="0.80001220740379042"/>
        </stop>
        <stop position="1">
          <color theme="7" tint="-0.25098422193060094"/>
        </stop>
      </gradientFill>
    </fill>
    <fill>
      <gradientFill degree="180">
        <stop position="0">
          <color rgb="FFECD9FF"/>
        </stop>
        <stop position="1">
          <color rgb="FF954ECA"/>
        </stop>
      </gradientFill>
    </fill>
    <fill>
      <gradientFill degree="180">
        <stop position="0">
          <color rgb="FFF6E0F8"/>
        </stop>
        <stop position="1">
          <color rgb="FFD066C8"/>
        </stop>
      </gradientFill>
    </fill>
    <fill>
      <patternFill patternType="solid">
        <fgColor rgb="FFCBA7F3"/>
        <bgColor auto="1"/>
      </patternFill>
    </fill>
    <fill>
      <patternFill patternType="solid">
        <fgColor rgb="FFEFAFE6"/>
        <bgColor rgb="FFD066C8"/>
      </patternFill>
    </fill>
    <fill>
      <patternFill patternType="solid">
        <fgColor rgb="FFDAD3F9"/>
        <bgColor rgb="FF954ECA"/>
      </patternFill>
    </fill>
    <fill>
      <patternFill patternType="solid">
        <fgColor rgb="FFF7D5F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AD3F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BA7F3"/>
        <bgColor indexed="64"/>
      </patternFill>
    </fill>
    <fill>
      <patternFill patternType="solid">
        <fgColor rgb="FFEFAFE6"/>
        <bgColor indexed="64"/>
      </patternFill>
    </fill>
  </fills>
  <borders count="78">
    <border>
      <left/>
      <right/>
      <top/>
      <bottom/>
      <diagonal/>
    </border>
    <border>
      <left style="medium">
        <color theme="5" tint="-0.24994659260841701"/>
      </left>
      <right style="medium">
        <color theme="5" tint="-0.24994659260841701"/>
      </right>
      <top style="medium">
        <color theme="5" tint="-0.24994659260841701"/>
      </top>
      <bottom style="medium">
        <color theme="5" tint="-0.24994659260841701"/>
      </bottom>
      <diagonal/>
    </border>
    <border>
      <left style="thin">
        <color auto="1"/>
      </left>
      <right style="medium">
        <color theme="5" tint="-0.24994659260841701"/>
      </right>
      <top style="medium">
        <color theme="5" tint="-0.24994659260841701"/>
      </top>
      <bottom style="medium">
        <color theme="5" tint="-0.24994659260841701"/>
      </bottom>
      <diagonal/>
    </border>
    <border>
      <left/>
      <right/>
      <top style="medium">
        <color theme="5" tint="-0.24994659260841701"/>
      </top>
      <bottom style="medium">
        <color theme="5" tint="-0.24994659260841701"/>
      </bottom>
      <diagonal/>
    </border>
    <border>
      <left style="medium">
        <color theme="7" tint="-0.24994659260841701"/>
      </left>
      <right style="medium">
        <color theme="7" tint="-0.24994659260841701"/>
      </right>
      <top style="medium">
        <color theme="7" tint="-0.24994659260841701"/>
      </top>
      <bottom style="medium">
        <color theme="7" tint="-0.24994659260841701"/>
      </bottom>
      <diagonal/>
    </border>
    <border>
      <left/>
      <right/>
      <top style="medium">
        <color theme="7" tint="-0.24994659260841701"/>
      </top>
      <bottom style="medium">
        <color theme="7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8" tint="-0.24994659260841701"/>
      </left>
      <right style="medium">
        <color theme="8" tint="-0.24994659260841701"/>
      </right>
      <top style="medium">
        <color theme="8" tint="-0.24994659260841701"/>
      </top>
      <bottom style="medium">
        <color theme="8" tint="-0.24994659260841701"/>
      </bottom>
      <diagonal/>
    </border>
    <border>
      <left/>
      <right/>
      <top style="medium">
        <color theme="8" tint="-0.24994659260841701"/>
      </top>
      <bottom style="medium">
        <color theme="8" tint="-0.24994659260841701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/>
      <right/>
      <top style="medium">
        <color rgb="FF7030A0"/>
      </top>
      <bottom style="medium">
        <color rgb="FF7030A0"/>
      </bottom>
      <diagonal/>
    </border>
    <border>
      <left style="medium">
        <color rgb="FFB337AA"/>
      </left>
      <right style="medium">
        <color rgb="FFB337AA"/>
      </right>
      <top style="medium">
        <color rgb="FFB337AA"/>
      </top>
      <bottom style="medium">
        <color rgb="FFB337AA"/>
      </bottom>
      <diagonal/>
    </border>
    <border>
      <left/>
      <right/>
      <top style="medium">
        <color rgb="FFB337AA"/>
      </top>
      <bottom style="medium">
        <color rgb="FFB337AA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thin">
        <color indexed="64"/>
      </right>
      <top/>
      <bottom style="medium">
        <color theme="4" tint="-0.499984740745262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 style="medium">
        <color theme="5"/>
      </top>
      <bottom style="medium">
        <color theme="7"/>
      </bottom>
      <diagonal/>
    </border>
    <border>
      <left style="medium">
        <color theme="5"/>
      </left>
      <right/>
      <top style="medium">
        <color theme="7"/>
      </top>
      <bottom/>
      <diagonal/>
    </border>
    <border>
      <left style="medium">
        <color theme="7"/>
      </left>
      <right/>
      <top/>
      <bottom/>
      <diagonal/>
    </border>
    <border>
      <left style="medium">
        <color theme="5"/>
      </left>
      <right style="medium">
        <color theme="7"/>
      </right>
      <top/>
      <bottom/>
      <diagonal/>
    </border>
    <border>
      <left style="medium">
        <color theme="5"/>
      </left>
      <right style="medium">
        <color theme="7"/>
      </right>
      <top/>
      <bottom style="medium">
        <color theme="7"/>
      </bottom>
      <diagonal/>
    </border>
    <border>
      <left style="medium">
        <color theme="5"/>
      </left>
      <right style="medium">
        <color theme="7"/>
      </right>
      <top style="medium">
        <color theme="7"/>
      </top>
      <bottom style="medium">
        <color theme="7"/>
      </bottom>
      <diagonal/>
    </border>
    <border>
      <left/>
      <right/>
      <top style="medium">
        <color theme="7"/>
      </top>
      <bottom style="medium">
        <color theme="9"/>
      </bottom>
      <diagonal/>
    </border>
    <border>
      <left style="medium">
        <color theme="7"/>
      </left>
      <right/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 style="medium">
        <color theme="7"/>
      </left>
      <right style="medium">
        <color theme="9"/>
      </right>
      <top/>
      <bottom/>
      <diagonal/>
    </border>
    <border>
      <left style="medium">
        <color theme="7"/>
      </left>
      <right style="medium">
        <color theme="9"/>
      </right>
      <top/>
      <bottom style="medium">
        <color theme="9"/>
      </bottom>
      <diagonal/>
    </border>
    <border>
      <left style="medium">
        <color theme="7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/>
      <right style="medium">
        <color theme="5"/>
      </right>
      <top style="medium">
        <color theme="9"/>
      </top>
      <bottom style="medium">
        <color theme="8"/>
      </bottom>
      <diagonal/>
    </border>
    <border>
      <left/>
      <right/>
      <top style="medium">
        <color theme="9"/>
      </top>
      <bottom style="medium">
        <color theme="8"/>
      </bottom>
      <diagonal/>
    </border>
    <border>
      <left style="medium">
        <color theme="9"/>
      </left>
      <right/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5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 style="medium">
        <color theme="9"/>
      </left>
      <right style="medium">
        <color theme="8"/>
      </right>
      <top/>
      <bottom/>
      <diagonal/>
    </border>
    <border>
      <left style="medium">
        <color theme="9"/>
      </left>
      <right style="medium">
        <color theme="8"/>
      </right>
      <top/>
      <bottom style="medium">
        <color theme="8"/>
      </bottom>
      <diagonal/>
    </border>
    <border>
      <left style="medium">
        <color theme="9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5"/>
      </right>
      <top style="medium">
        <color theme="8"/>
      </top>
      <bottom style="medium">
        <color rgb="FF7030A0"/>
      </bottom>
      <diagonal/>
    </border>
    <border>
      <left/>
      <right/>
      <top style="medium">
        <color theme="8"/>
      </top>
      <bottom style="medium">
        <color rgb="FF7030A0"/>
      </bottom>
      <diagonal/>
    </border>
    <border>
      <left style="medium">
        <color theme="8"/>
      </left>
      <right/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 style="medium">
        <color theme="8"/>
      </left>
      <right style="medium">
        <color rgb="FF7030A0"/>
      </right>
      <top/>
      <bottom/>
      <diagonal/>
    </border>
    <border>
      <left style="medium">
        <color theme="8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/>
      <right/>
      <top style="medium">
        <color rgb="FF7030A0"/>
      </top>
      <bottom style="medium">
        <color rgb="FFB337AA"/>
      </bottom>
      <diagonal/>
    </border>
    <border>
      <left/>
      <right style="medium">
        <color theme="5"/>
      </right>
      <top style="medium">
        <color rgb="FF7030A0"/>
      </top>
      <bottom style="medium">
        <color rgb="FFB337AA"/>
      </bottom>
      <diagonal/>
    </border>
    <border>
      <left style="medium">
        <color rgb="FF7030A0"/>
      </left>
      <right/>
      <top style="medium">
        <color rgb="FFB337AA"/>
      </top>
      <bottom/>
      <diagonal/>
    </border>
    <border>
      <left style="medium">
        <color rgb="FFB337AA"/>
      </left>
      <right/>
      <top/>
      <bottom/>
      <diagonal/>
    </border>
    <border>
      <left style="medium">
        <color rgb="FF7030A0"/>
      </left>
      <right style="medium">
        <color rgb="FFB337AA"/>
      </right>
      <top/>
      <bottom/>
      <diagonal/>
    </border>
    <border diagonalDown="1">
      <left/>
      <right/>
      <top style="medium">
        <color theme="5" tint="-0.24994659260841701"/>
      </top>
      <bottom style="medium">
        <color theme="5" tint="-0.24994659260841701"/>
      </bottom>
      <diagonal style="medium">
        <color theme="5"/>
      </diagonal>
    </border>
    <border diagonalDown="1">
      <left/>
      <right/>
      <top style="medium">
        <color theme="5" tint="-0.24994659260841701"/>
      </top>
      <bottom style="medium">
        <color theme="9" tint="-0.24994659260841701"/>
      </bottom>
      <diagonal style="medium">
        <color theme="7"/>
      </diagonal>
    </border>
    <border diagonalDown="1">
      <left/>
      <right/>
      <top style="medium">
        <color theme="9" tint="-0.24994659260841701"/>
      </top>
      <bottom style="medium">
        <color theme="8" tint="-0.24994659260841701"/>
      </bottom>
      <diagonal style="medium">
        <color theme="9"/>
      </diagonal>
    </border>
    <border diagonalDown="1">
      <left/>
      <right/>
      <top style="medium">
        <color theme="8" tint="-0.24994659260841701"/>
      </top>
      <bottom style="medium">
        <color rgb="FF7030A0"/>
      </bottom>
      <diagonal style="medium">
        <color theme="8"/>
      </diagonal>
    </border>
    <border diagonalDown="1">
      <left/>
      <right/>
      <top style="medium">
        <color rgb="FF7030A0"/>
      </top>
      <bottom style="medium">
        <color rgb="FF7030A0"/>
      </bottom>
      <diagonal style="medium">
        <color rgb="FF7030A0"/>
      </diagonal>
    </border>
    <border diagonalDown="1">
      <left/>
      <right/>
      <top style="medium">
        <color rgb="FF7030A0"/>
      </top>
      <bottom style="medium">
        <color rgb="FFB337AA"/>
      </bottom>
      <diagonal style="medium">
        <color rgb="FFB337AA"/>
      </diagonal>
    </border>
    <border>
      <left/>
      <right/>
      <top style="medium">
        <color theme="4" tint="-0.499984740745262"/>
      </top>
      <bottom/>
      <diagonal/>
    </border>
    <border>
      <left style="medium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 style="medium">
        <color rgb="FFB337AA"/>
      </top>
      <bottom/>
      <diagonal/>
    </border>
    <border>
      <left/>
      <right/>
      <top style="medium">
        <color rgb="FF7030A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theme="5" tint="-0.24994659260841701"/>
      </left>
      <right style="medium">
        <color theme="5" tint="-0.24994659260841701"/>
      </right>
      <top/>
      <bottom style="medium">
        <color theme="5" tint="-0.24994659260841701"/>
      </bottom>
      <diagonal/>
    </border>
    <border>
      <left style="thin">
        <color auto="1"/>
      </left>
      <right style="medium">
        <color theme="5" tint="-0.24994659260841701"/>
      </right>
      <top/>
      <bottom style="medium">
        <color theme="5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1">
    <xf numFmtId="0" fontId="0" fillId="0" borderId="0"/>
    <xf numFmtId="0" fontId="3" fillId="10" borderId="0" applyNumberFormat="0" applyBorder="0" applyProtection="0">
      <alignment horizontal="center" vertical="center"/>
    </xf>
    <xf numFmtId="0" fontId="1" fillId="21" borderId="13" applyNumberFormat="0" applyAlignment="0" applyProtection="0"/>
    <xf numFmtId="0" fontId="1" fillId="19" borderId="12" applyNumberFormat="0" applyProtection="0">
      <alignment horizontal="center" vertical="center"/>
    </xf>
    <xf numFmtId="0" fontId="2" fillId="14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2" applyNumberFormat="0" applyProtection="0">
      <alignment horizontal="center" vertical="center"/>
    </xf>
    <xf numFmtId="0" fontId="4" fillId="11" borderId="1" applyNumberFormat="0" applyProtection="0">
      <alignment horizontal="center" vertical="center"/>
    </xf>
    <xf numFmtId="0" fontId="5" fillId="17" borderId="12" applyNumberFormat="0" applyProtection="0">
      <alignment horizontal="center" vertical="center"/>
    </xf>
    <xf numFmtId="0" fontId="1" fillId="20" borderId="11" applyNumberFormat="0" applyAlignment="0" applyProtection="0"/>
    <xf numFmtId="0" fontId="1" fillId="18" borderId="10" applyNumberFormat="0" applyProtection="0">
      <alignment horizontal="center" vertical="center"/>
    </xf>
    <xf numFmtId="0" fontId="4" fillId="16" borderId="10" applyNumberFormat="0" applyAlignment="0" applyProtection="0"/>
    <xf numFmtId="0" fontId="1" fillId="4" borderId="5" applyNumberFormat="0" applyAlignment="0" applyProtection="0"/>
    <xf numFmtId="0" fontId="1" fillId="5" borderId="4" applyNumberFormat="0" applyProtection="0">
      <alignment horizontal="center" vertical="center"/>
    </xf>
    <xf numFmtId="0" fontId="4" fillId="15" borderId="4" applyNumberFormat="0" applyAlignment="0" applyProtection="0"/>
    <xf numFmtId="0" fontId="1" fillId="6" borderId="9" applyNumberFormat="0" applyAlignment="0" applyProtection="0"/>
    <xf numFmtId="0" fontId="1" fillId="7" borderId="8" applyNumberFormat="0" applyProtection="0">
      <alignment horizontal="center" vertical="center"/>
    </xf>
    <xf numFmtId="0" fontId="4" fillId="13" borderId="8" applyNumberFormat="0" applyProtection="0">
      <alignment horizontal="center" vertical="center"/>
    </xf>
    <xf numFmtId="0" fontId="1" fillId="8" borderId="7" applyNumberFormat="0" applyAlignment="0" applyProtection="0"/>
    <xf numFmtId="0" fontId="1" fillId="9" borderId="6" applyNumberFormat="0" applyProtection="0">
      <alignment horizontal="center" vertical="center"/>
    </xf>
    <xf numFmtId="0" fontId="4" fillId="12" borderId="6" applyNumberFormat="0" applyProtection="0">
      <alignment horizontal="center" vertical="center"/>
    </xf>
  </cellStyleXfs>
  <cellXfs count="108">
    <xf numFmtId="0" fontId="0" fillId="0" borderId="0" xfId="0"/>
    <xf numFmtId="164" fontId="0" fillId="0" borderId="0" xfId="0" applyNumberFormat="1"/>
    <xf numFmtId="0" fontId="3" fillId="10" borderId="0" xfId="1">
      <alignment horizontal="center" vertical="center"/>
    </xf>
    <xf numFmtId="164" fontId="1" fillId="2" borderId="3" xfId="5" applyNumberFormat="1" applyBorder="1"/>
    <xf numFmtId="164" fontId="1" fillId="8" borderId="7" xfId="18" applyNumberFormat="1"/>
    <xf numFmtId="164" fontId="1" fillId="6" borderId="9" xfId="15" applyNumberFormat="1"/>
    <xf numFmtId="0" fontId="2" fillId="14" borderId="0" xfId="4" applyAlignment="1">
      <alignment horizontal="center" vertical="center"/>
    </xf>
    <xf numFmtId="0" fontId="2" fillId="14" borderId="0" xfId="4" applyAlignment="1">
      <alignment horizontal="center"/>
    </xf>
    <xf numFmtId="164" fontId="1" fillId="2" borderId="3" xfId="5" applyNumberFormat="1" applyBorder="1" applyAlignment="1">
      <alignment horizontal="center" vertical="center"/>
    </xf>
    <xf numFmtId="164" fontId="1" fillId="4" borderId="5" xfId="12" applyNumberFormat="1" applyAlignment="1">
      <alignment horizontal="center" vertical="center"/>
    </xf>
    <xf numFmtId="164" fontId="1" fillId="8" borderId="7" xfId="18" applyNumberFormat="1" applyAlignment="1">
      <alignment horizontal="center" vertical="center"/>
    </xf>
    <xf numFmtId="164" fontId="1" fillId="6" borderId="9" xfId="15" applyNumberFormat="1" applyAlignment="1">
      <alignment horizontal="center" vertical="center"/>
    </xf>
    <xf numFmtId="164" fontId="1" fillId="20" borderId="11" xfId="9" applyNumberFormat="1" applyAlignment="1">
      <alignment horizontal="center" vertical="center"/>
    </xf>
    <xf numFmtId="164" fontId="1" fillId="21" borderId="13" xfId="2" applyNumberFormat="1" applyAlignment="1">
      <alignment horizontal="center" vertical="center"/>
    </xf>
    <xf numFmtId="0" fontId="0" fillId="22" borderId="0" xfId="0" applyFill="1" applyAlignment="1">
      <alignment horizontal="center"/>
    </xf>
    <xf numFmtId="164" fontId="0" fillId="23" borderId="0" xfId="0" applyNumberFormat="1" applyFill="1"/>
    <xf numFmtId="0" fontId="0" fillId="0" borderId="17" xfId="0" applyBorder="1"/>
    <xf numFmtId="0" fontId="0" fillId="24" borderId="18" xfId="0" applyFill="1" applyBorder="1"/>
    <xf numFmtId="0" fontId="0" fillId="0" borderId="19" xfId="0" applyBorder="1"/>
    <xf numFmtId="0" fontId="0" fillId="24" borderId="21" xfId="0" applyFill="1" applyBorder="1"/>
    <xf numFmtId="164" fontId="0" fillId="24" borderId="21" xfId="0" applyNumberFormat="1" applyFill="1" applyBorder="1"/>
    <xf numFmtId="0" fontId="0" fillId="24" borderId="23" xfId="0" applyFill="1" applyBorder="1"/>
    <xf numFmtId="0" fontId="0" fillId="25" borderId="24" xfId="0" applyFill="1" applyBorder="1"/>
    <xf numFmtId="0" fontId="0" fillId="0" borderId="25" xfId="0" applyBorder="1"/>
    <xf numFmtId="0" fontId="0" fillId="25" borderId="26" xfId="0" applyFill="1" applyBorder="1"/>
    <xf numFmtId="0" fontId="0" fillId="26" borderId="30" xfId="0" applyFill="1" applyBorder="1"/>
    <xf numFmtId="0" fontId="0" fillId="0" borderId="31" xfId="0" applyBorder="1"/>
    <xf numFmtId="0" fontId="0" fillId="26" borderId="32" xfId="0" applyFill="1" applyBorder="1"/>
    <xf numFmtId="0" fontId="0" fillId="27" borderId="37" xfId="0" applyFill="1" applyBorder="1"/>
    <xf numFmtId="0" fontId="0" fillId="0" borderId="38" xfId="0" applyBorder="1"/>
    <xf numFmtId="0" fontId="0" fillId="27" borderId="40" xfId="0" applyFill="1" applyBorder="1"/>
    <xf numFmtId="0" fontId="0" fillId="27" borderId="39" xfId="0" applyFill="1" applyBorder="1"/>
    <xf numFmtId="0" fontId="0" fillId="27" borderId="41" xfId="0" applyFill="1" applyBorder="1"/>
    <xf numFmtId="0" fontId="0" fillId="28" borderId="45" xfId="0" applyFill="1" applyBorder="1"/>
    <xf numFmtId="0" fontId="0" fillId="28" borderId="44" xfId="0" applyFill="1" applyBorder="1"/>
    <xf numFmtId="0" fontId="0" fillId="28" borderId="46" xfId="0" applyFill="1" applyBorder="1"/>
    <xf numFmtId="0" fontId="0" fillId="0" borderId="47" xfId="0" applyBorder="1"/>
    <xf numFmtId="0" fontId="0" fillId="28" borderId="48" xfId="0" applyFill="1" applyBorder="1"/>
    <xf numFmtId="0" fontId="0" fillId="21" borderId="50" xfId="0" applyFill="1" applyBorder="1"/>
    <xf numFmtId="0" fontId="0" fillId="21" borderId="51" xfId="0" applyFill="1" applyBorder="1"/>
    <xf numFmtId="0" fontId="0" fillId="21" borderId="52" xfId="0" applyFill="1" applyBorder="1"/>
    <xf numFmtId="0" fontId="0" fillId="0" borderId="53" xfId="0" applyBorder="1"/>
    <xf numFmtId="0" fontId="0" fillId="21" borderId="54" xfId="0" applyFill="1" applyBorder="1"/>
    <xf numFmtId="0" fontId="0" fillId="26" borderId="36" xfId="0" applyFill="1" applyBorder="1"/>
    <xf numFmtId="0" fontId="0" fillId="26" borderId="35" xfId="0" applyFill="1" applyBorder="1"/>
    <xf numFmtId="0" fontId="0" fillId="25" borderId="20" xfId="0" applyFill="1" applyBorder="1"/>
    <xf numFmtId="164" fontId="1" fillId="2" borderId="55" xfId="5" applyNumberFormat="1" applyBorder="1" applyAlignment="1">
      <alignment horizontal="center" vertical="center"/>
    </xf>
    <xf numFmtId="164" fontId="1" fillId="4" borderId="56" xfId="12" applyNumberFormat="1" applyBorder="1" applyAlignment="1">
      <alignment horizontal="center" vertical="center"/>
    </xf>
    <xf numFmtId="164" fontId="1" fillId="8" borderId="57" xfId="18" applyNumberFormat="1" applyBorder="1" applyAlignment="1">
      <alignment horizontal="center" vertical="center"/>
    </xf>
    <xf numFmtId="164" fontId="1" fillId="6" borderId="58" xfId="15" applyNumberFormat="1" applyBorder="1" applyAlignment="1">
      <alignment horizontal="center" vertical="center"/>
    </xf>
    <xf numFmtId="164" fontId="1" fillId="20" borderId="59" xfId="9" applyNumberFormat="1" applyBorder="1" applyAlignment="1">
      <alignment horizontal="center" vertical="center"/>
    </xf>
    <xf numFmtId="164" fontId="1" fillId="21" borderId="60" xfId="2" applyNumberFormat="1" applyBorder="1" applyAlignment="1">
      <alignment horizontal="center" vertical="center"/>
    </xf>
    <xf numFmtId="0" fontId="0" fillId="0" borderId="0" xfId="0" applyFill="1"/>
    <xf numFmtId="164" fontId="0" fillId="0" borderId="15" xfId="0" applyNumberFormat="1" applyBorder="1"/>
    <xf numFmtId="0" fontId="0" fillId="0" borderId="61" xfId="0" applyBorder="1"/>
    <xf numFmtId="164" fontId="0" fillId="0" borderId="62" xfId="0" applyNumberFormat="1" applyBorder="1"/>
    <xf numFmtId="0" fontId="0" fillId="0" borderId="0" xfId="0" applyNumberFormat="1"/>
    <xf numFmtId="165" fontId="0" fillId="0" borderId="0" xfId="0" applyNumberFormat="1"/>
    <xf numFmtId="0" fontId="0" fillId="25" borderId="29" xfId="0" applyFill="1" applyBorder="1"/>
    <xf numFmtId="0" fontId="0" fillId="0" borderId="64" xfId="0" applyBorder="1"/>
    <xf numFmtId="164" fontId="0" fillId="25" borderId="26" xfId="0" applyNumberFormat="1" applyFill="1" applyBorder="1" applyAlignment="1">
      <alignment horizontal="center" vertical="center"/>
    </xf>
    <xf numFmtId="164" fontId="0" fillId="25" borderId="27" xfId="0" applyNumberFormat="1" applyFill="1" applyBorder="1" applyAlignment="1">
      <alignment horizontal="center" vertical="center"/>
    </xf>
    <xf numFmtId="164" fontId="0" fillId="26" borderId="32" xfId="0" applyNumberFormat="1" applyFill="1" applyBorder="1" applyAlignment="1">
      <alignment horizontal="center" vertical="center"/>
    </xf>
    <xf numFmtId="164" fontId="0" fillId="26" borderId="33" xfId="0" applyNumberFormat="1" applyFill="1" applyBorder="1" applyAlignment="1">
      <alignment horizontal="center" vertical="center"/>
    </xf>
    <xf numFmtId="164" fontId="0" fillId="27" borderId="41" xfId="0" applyNumberFormat="1" applyFill="1" applyBorder="1" applyAlignment="1">
      <alignment horizontal="center" vertical="center"/>
    </xf>
    <xf numFmtId="164" fontId="0" fillId="27" borderId="42" xfId="0" applyNumberFormat="1" applyFill="1" applyBorder="1" applyAlignment="1">
      <alignment horizontal="center" vertical="center"/>
    </xf>
    <xf numFmtId="164" fontId="0" fillId="21" borderId="54" xfId="0" applyNumberFormat="1" applyFill="1" applyBorder="1" applyAlignment="1">
      <alignment horizontal="center" vertical="center"/>
    </xf>
    <xf numFmtId="0" fontId="0" fillId="29" borderId="22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 vertical="center"/>
    </xf>
    <xf numFmtId="0" fontId="0" fillId="31" borderId="34" xfId="0" applyFill="1" applyBorder="1" applyAlignment="1">
      <alignment horizontal="center" vertical="center"/>
    </xf>
    <xf numFmtId="0" fontId="0" fillId="32" borderId="43" xfId="0" applyFill="1" applyBorder="1" applyAlignment="1">
      <alignment horizontal="center" vertical="center"/>
    </xf>
    <xf numFmtId="0" fontId="0" fillId="33" borderId="49" xfId="0" applyFill="1" applyBorder="1" applyAlignment="1">
      <alignment horizontal="center" vertical="center"/>
    </xf>
    <xf numFmtId="0" fontId="0" fillId="34" borderId="54" xfId="0" applyFill="1" applyBorder="1" applyAlignment="1">
      <alignment horizontal="center" vertical="center"/>
    </xf>
    <xf numFmtId="164" fontId="0" fillId="28" borderId="48" xfId="0" applyNumberFormat="1" applyFill="1" applyBorder="1" applyAlignment="1">
      <alignment horizontal="center" vertical="center"/>
    </xf>
    <xf numFmtId="0" fontId="0" fillId="0" borderId="65" xfId="0" applyBorder="1"/>
    <xf numFmtId="0" fontId="0" fillId="0" borderId="0" xfId="0" applyAlignment="1">
      <alignment horizontal="center" vertical="center"/>
    </xf>
    <xf numFmtId="0" fontId="0" fillId="0" borderId="67" xfId="0" applyBorder="1"/>
    <xf numFmtId="0" fontId="3" fillId="10" borderId="0" xfId="1" applyAlignment="1">
      <alignment horizontal="center"/>
    </xf>
    <xf numFmtId="0" fontId="3" fillId="10" borderId="0" xfId="1" applyAlignment="1">
      <alignment horizontal="center" vertical="center"/>
    </xf>
    <xf numFmtId="0" fontId="4" fillId="15" borderId="4" xfId="14" applyAlignment="1">
      <alignment horizontal="center"/>
    </xf>
    <xf numFmtId="0" fontId="4" fillId="11" borderId="1" xfId="7">
      <alignment horizontal="center" vertical="center"/>
    </xf>
    <xf numFmtId="0" fontId="4" fillId="12" borderId="6" xfId="20">
      <alignment horizontal="center" vertical="center"/>
    </xf>
    <xf numFmtId="0" fontId="4" fillId="13" borderId="8" xfId="17">
      <alignment horizontal="center" vertical="center"/>
    </xf>
    <xf numFmtId="0" fontId="4" fillId="16" borderId="10" xfId="11" applyAlignment="1">
      <alignment horizontal="center"/>
    </xf>
    <xf numFmtId="0" fontId="5" fillId="17" borderId="12" xfId="8">
      <alignment horizontal="center" vertical="center"/>
    </xf>
    <xf numFmtId="0" fontId="1" fillId="3" borderId="2" xfId="6">
      <alignment horizontal="center" vertical="center"/>
    </xf>
    <xf numFmtId="164" fontId="0" fillId="0" borderId="15" xfId="0" applyNumberFormat="1" applyBorder="1" applyAlignment="1">
      <alignment horizontal="center"/>
    </xf>
    <xf numFmtId="164" fontId="0" fillId="0" borderId="63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1" fillId="5" borderId="4" xfId="13">
      <alignment horizontal="center" vertical="center"/>
    </xf>
    <xf numFmtId="0" fontId="1" fillId="18" borderId="10" xfId="10">
      <alignment horizontal="center" vertical="center"/>
    </xf>
    <xf numFmtId="0" fontId="1" fillId="19" borderId="12" xfId="3">
      <alignment horizontal="center" vertical="center"/>
    </xf>
    <xf numFmtId="0" fontId="1" fillId="9" borderId="6" xfId="19">
      <alignment horizontal="center" vertical="center"/>
    </xf>
    <xf numFmtId="0" fontId="1" fillId="7" borderId="8" xfId="16">
      <alignment horizontal="center" vertical="center"/>
    </xf>
    <xf numFmtId="0" fontId="3" fillId="10" borderId="76" xfId="1" applyBorder="1" applyAlignment="1">
      <alignment horizontal="center" vertical="center"/>
    </xf>
    <xf numFmtId="0" fontId="3" fillId="10" borderId="66" xfId="1" applyBorder="1" applyAlignment="1">
      <alignment horizontal="center" vertical="center"/>
    </xf>
    <xf numFmtId="0" fontId="3" fillId="10" borderId="77" xfId="1" applyBorder="1" applyAlignment="1">
      <alignment horizontal="center" vertical="center"/>
    </xf>
    <xf numFmtId="0" fontId="3" fillId="10" borderId="71" xfId="1" applyBorder="1" applyAlignment="1">
      <alignment horizontal="center" vertical="center"/>
    </xf>
    <xf numFmtId="0" fontId="4" fillId="11" borderId="69" xfId="7" applyBorder="1" applyAlignment="1">
      <alignment horizontal="center"/>
    </xf>
    <xf numFmtId="0" fontId="4" fillId="12" borderId="6" xfId="20" applyAlignment="1">
      <alignment horizontal="center"/>
    </xf>
    <xf numFmtId="0" fontId="3" fillId="10" borderId="73" xfId="1" applyBorder="1" applyAlignment="1">
      <alignment horizontal="center" vertical="center"/>
    </xf>
    <xf numFmtId="0" fontId="3" fillId="10" borderId="74" xfId="1" applyBorder="1" applyAlignment="1">
      <alignment horizontal="center" vertical="center"/>
    </xf>
    <xf numFmtId="0" fontId="4" fillId="13" borderId="8" xfId="17" applyAlignment="1">
      <alignment horizontal="center"/>
    </xf>
    <xf numFmtId="0" fontId="3" fillId="10" borderId="75" xfId="1" applyBorder="1" applyAlignment="1">
      <alignment horizontal="center"/>
    </xf>
    <xf numFmtId="0" fontId="3" fillId="10" borderId="68" xfId="1" applyBorder="1" applyAlignment="1">
      <alignment horizontal="center"/>
    </xf>
    <xf numFmtId="0" fontId="3" fillId="10" borderId="72" xfId="1" applyBorder="1" applyAlignment="1">
      <alignment horizontal="center"/>
    </xf>
    <xf numFmtId="0" fontId="1" fillId="3" borderId="70" xfId="6" applyBorder="1" applyAlignment="1">
      <alignment horizontal="center"/>
    </xf>
  </cellXfs>
  <cellStyles count="21">
    <cellStyle name="20 % - Accent1" xfId="2" builtinId="30" customBuiltin="1"/>
    <cellStyle name="20 % - Accent2" xfId="5" builtinId="34" customBuiltin="1"/>
    <cellStyle name="20 % - Accent3" xfId="9" builtinId="38" customBuiltin="1"/>
    <cellStyle name="20 % - Accent4" xfId="12" builtinId="42" customBuiltin="1"/>
    <cellStyle name="20 % - Accent5" xfId="15" builtinId="46" customBuiltin="1"/>
    <cellStyle name="20 % - Accent6" xfId="18" builtinId="50" customBuiltin="1"/>
    <cellStyle name="40 % - Accent1" xfId="3" builtinId="31" customBuiltin="1"/>
    <cellStyle name="40 % - Accent2" xfId="6" builtinId="35" customBuiltin="1"/>
    <cellStyle name="40 % - Accent3" xfId="10" builtinId="39" customBuiltin="1"/>
    <cellStyle name="40 % - Accent4" xfId="13" builtinId="43" customBuiltin="1"/>
    <cellStyle name="40 % - Accent5" xfId="16" builtinId="47" customBuiltin="1"/>
    <cellStyle name="40 % - Accent6" xfId="19" builtinId="51" customBuiltin="1"/>
    <cellStyle name="60 % - Accent1" xfId="4" builtinId="32" customBuiltin="1"/>
    <cellStyle name="60 % - Accent2" xfId="7" builtinId="36" customBuiltin="1"/>
    <cellStyle name="60 % - Accent3" xfId="11" builtinId="40" customBuiltin="1"/>
    <cellStyle name="60 % - Accent4" xfId="14" builtinId="44" customBuiltin="1"/>
    <cellStyle name="60 % - Accent5" xfId="17" builtinId="48" customBuiltin="1"/>
    <cellStyle name="60 % - Accent6" xfId="20" builtinId="52" customBuiltin="1"/>
    <cellStyle name="Accent1" xfId="1" builtinId="29" customBuiltin="1"/>
    <cellStyle name="Accent3" xfId="8" builtinId="37" customBuiltin="1"/>
    <cellStyle name="Normal" xfId="0" builtinId="0"/>
  </cellStyles>
  <dxfs count="0"/>
  <tableStyles count="0" defaultTableStyle="TableStyleMedium2" defaultPivotStyle="PivotStyleLight16"/>
  <colors>
    <mruColors>
      <color rgb="FFB337AA"/>
      <color rgb="FF7030A0"/>
      <color rgb="FFEFAFE6"/>
      <color rgb="FFCBA7F3"/>
      <color rgb="FFF7D5F8"/>
      <color rgb="FFDAD3F9"/>
      <color rgb="FFD066C8"/>
      <color rgb="FF954ECA"/>
      <color rgb="FFF6E0F8"/>
      <color rgb="FFEC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400" b="1"/>
              <a:t>Fonctions mathématiques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Absolue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'Fonction mathématiques'!$O$14:$O$114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 mathématiques'!$P$14:$P$114</c:f>
              <c:numCache>
                <c:formatCode>0.000</c:formatCode>
                <c:ptCount val="101"/>
                <c:pt idx="0">
                  <c:v>-125</c:v>
                </c:pt>
                <c:pt idx="1">
                  <c:v>-124</c:v>
                </c:pt>
                <c:pt idx="2">
                  <c:v>-123</c:v>
                </c:pt>
                <c:pt idx="3">
                  <c:v>-122.00000000000001</c:v>
                </c:pt>
                <c:pt idx="4">
                  <c:v>-121.00000000000001</c:v>
                </c:pt>
                <c:pt idx="5">
                  <c:v>-120.00000000000001</c:v>
                </c:pt>
                <c:pt idx="6">
                  <c:v>-119.00000000000003</c:v>
                </c:pt>
                <c:pt idx="7">
                  <c:v>-118.00000000000003</c:v>
                </c:pt>
                <c:pt idx="8">
                  <c:v>-117.00000000000003</c:v>
                </c:pt>
                <c:pt idx="9">
                  <c:v>-116.00000000000003</c:v>
                </c:pt>
                <c:pt idx="10">
                  <c:v>-115.00000000000003</c:v>
                </c:pt>
                <c:pt idx="11">
                  <c:v>-114.00000000000003</c:v>
                </c:pt>
                <c:pt idx="12">
                  <c:v>-113.00000000000003</c:v>
                </c:pt>
                <c:pt idx="13">
                  <c:v>-112.00000000000003</c:v>
                </c:pt>
                <c:pt idx="14">
                  <c:v>-111.00000000000003</c:v>
                </c:pt>
                <c:pt idx="15">
                  <c:v>-110.00000000000003</c:v>
                </c:pt>
                <c:pt idx="16">
                  <c:v>-109.00000000000003</c:v>
                </c:pt>
                <c:pt idx="17">
                  <c:v>-108.00000000000003</c:v>
                </c:pt>
                <c:pt idx="18">
                  <c:v>-107.00000000000003</c:v>
                </c:pt>
                <c:pt idx="19">
                  <c:v>-106.00000000000003</c:v>
                </c:pt>
                <c:pt idx="20">
                  <c:v>-105.00000000000003</c:v>
                </c:pt>
                <c:pt idx="21">
                  <c:v>-104.00000000000003</c:v>
                </c:pt>
                <c:pt idx="22">
                  <c:v>-103.00000000000003</c:v>
                </c:pt>
                <c:pt idx="23">
                  <c:v>-102.00000000000003</c:v>
                </c:pt>
                <c:pt idx="24">
                  <c:v>-101.00000000000003</c:v>
                </c:pt>
                <c:pt idx="25">
                  <c:v>-100.00000000000003</c:v>
                </c:pt>
                <c:pt idx="26">
                  <c:v>-99.000000000000028</c:v>
                </c:pt>
                <c:pt idx="27">
                  <c:v>-98.000000000000028</c:v>
                </c:pt>
                <c:pt idx="28">
                  <c:v>-97.000000000000028</c:v>
                </c:pt>
                <c:pt idx="29">
                  <c:v>-96.000000000000014</c:v>
                </c:pt>
                <c:pt idx="30">
                  <c:v>-95.000000000000014</c:v>
                </c:pt>
                <c:pt idx="31">
                  <c:v>-94.000000000000014</c:v>
                </c:pt>
                <c:pt idx="32">
                  <c:v>-93.000000000000014</c:v>
                </c:pt>
                <c:pt idx="33">
                  <c:v>-92.000000000000014</c:v>
                </c:pt>
                <c:pt idx="34">
                  <c:v>-91.000000000000014</c:v>
                </c:pt>
                <c:pt idx="35">
                  <c:v>-90.000000000000014</c:v>
                </c:pt>
                <c:pt idx="36">
                  <c:v>-89.000000000000014</c:v>
                </c:pt>
                <c:pt idx="37">
                  <c:v>-88.000000000000014</c:v>
                </c:pt>
                <c:pt idx="38">
                  <c:v>-87.000000000000014</c:v>
                </c:pt>
                <c:pt idx="39">
                  <c:v>-86.000000000000014</c:v>
                </c:pt>
                <c:pt idx="40">
                  <c:v>-85</c:v>
                </c:pt>
                <c:pt idx="41">
                  <c:v>-84</c:v>
                </c:pt>
                <c:pt idx="42">
                  <c:v>-83</c:v>
                </c:pt>
                <c:pt idx="43">
                  <c:v>-82</c:v>
                </c:pt>
                <c:pt idx="44">
                  <c:v>-81.000000000000014</c:v>
                </c:pt>
                <c:pt idx="45">
                  <c:v>-80.000000000000014</c:v>
                </c:pt>
                <c:pt idx="46">
                  <c:v>-79.000000000000014</c:v>
                </c:pt>
                <c:pt idx="47">
                  <c:v>-78.000000000000014</c:v>
                </c:pt>
                <c:pt idx="48">
                  <c:v>-77.000000000000014</c:v>
                </c:pt>
                <c:pt idx="49">
                  <c:v>-76.000000000000014</c:v>
                </c:pt>
                <c:pt idx="50">
                  <c:v>-75.000000000000014</c:v>
                </c:pt>
                <c:pt idx="51">
                  <c:v>-74.000000000000014</c:v>
                </c:pt>
                <c:pt idx="52">
                  <c:v>-73.000000000000014</c:v>
                </c:pt>
                <c:pt idx="53">
                  <c:v>-72.000000000000014</c:v>
                </c:pt>
                <c:pt idx="54">
                  <c:v>-71.000000000000014</c:v>
                </c:pt>
                <c:pt idx="55">
                  <c:v>-70.000000000000014</c:v>
                </c:pt>
                <c:pt idx="56">
                  <c:v>-69.000000000000014</c:v>
                </c:pt>
                <c:pt idx="57">
                  <c:v>-68.000000000000014</c:v>
                </c:pt>
                <c:pt idx="58">
                  <c:v>-67.000000000000014</c:v>
                </c:pt>
                <c:pt idx="59">
                  <c:v>-66.000000000000014</c:v>
                </c:pt>
                <c:pt idx="60">
                  <c:v>-65.000000000000014</c:v>
                </c:pt>
                <c:pt idx="61">
                  <c:v>-64.000000000000014</c:v>
                </c:pt>
                <c:pt idx="62">
                  <c:v>-63.000000000000007</c:v>
                </c:pt>
                <c:pt idx="63">
                  <c:v>-62.000000000000007</c:v>
                </c:pt>
                <c:pt idx="64">
                  <c:v>-61.000000000000007</c:v>
                </c:pt>
                <c:pt idx="65">
                  <c:v>-60.000000000000007</c:v>
                </c:pt>
                <c:pt idx="66">
                  <c:v>-59.000000000000007</c:v>
                </c:pt>
                <c:pt idx="67">
                  <c:v>-58</c:v>
                </c:pt>
                <c:pt idx="68">
                  <c:v>-57</c:v>
                </c:pt>
                <c:pt idx="69">
                  <c:v>-56</c:v>
                </c:pt>
                <c:pt idx="70">
                  <c:v>-55</c:v>
                </c:pt>
                <c:pt idx="71">
                  <c:v>-54</c:v>
                </c:pt>
                <c:pt idx="72">
                  <c:v>-53</c:v>
                </c:pt>
                <c:pt idx="73">
                  <c:v>-52</c:v>
                </c:pt>
                <c:pt idx="74">
                  <c:v>-51</c:v>
                </c:pt>
                <c:pt idx="75">
                  <c:v>-50</c:v>
                </c:pt>
                <c:pt idx="76">
                  <c:v>-51</c:v>
                </c:pt>
                <c:pt idx="77">
                  <c:v>-52</c:v>
                </c:pt>
                <c:pt idx="78">
                  <c:v>-53</c:v>
                </c:pt>
                <c:pt idx="79">
                  <c:v>-54</c:v>
                </c:pt>
                <c:pt idx="80">
                  <c:v>-55</c:v>
                </c:pt>
                <c:pt idx="81">
                  <c:v>-56.000000000000007</c:v>
                </c:pt>
                <c:pt idx="82">
                  <c:v>-57.000000000000007</c:v>
                </c:pt>
                <c:pt idx="83">
                  <c:v>-58.000000000000007</c:v>
                </c:pt>
                <c:pt idx="84">
                  <c:v>-59.000000000000007</c:v>
                </c:pt>
                <c:pt idx="85">
                  <c:v>-60.000000000000007</c:v>
                </c:pt>
                <c:pt idx="86">
                  <c:v>-61.000000000000007</c:v>
                </c:pt>
                <c:pt idx="87">
                  <c:v>-62.000000000000014</c:v>
                </c:pt>
                <c:pt idx="88">
                  <c:v>-63.000000000000014</c:v>
                </c:pt>
                <c:pt idx="89">
                  <c:v>-64.000000000000014</c:v>
                </c:pt>
                <c:pt idx="90">
                  <c:v>-65</c:v>
                </c:pt>
                <c:pt idx="91">
                  <c:v>-66</c:v>
                </c:pt>
                <c:pt idx="92">
                  <c:v>-67</c:v>
                </c:pt>
                <c:pt idx="93">
                  <c:v>-68</c:v>
                </c:pt>
                <c:pt idx="94">
                  <c:v>-69</c:v>
                </c:pt>
                <c:pt idx="95">
                  <c:v>-70</c:v>
                </c:pt>
                <c:pt idx="96">
                  <c:v>-70.999999999999986</c:v>
                </c:pt>
                <c:pt idx="97">
                  <c:v>-71.999999999999986</c:v>
                </c:pt>
                <c:pt idx="98">
                  <c:v>-72.999999999999972</c:v>
                </c:pt>
                <c:pt idx="99">
                  <c:v>-73.999999999999972</c:v>
                </c:pt>
                <c:pt idx="100">
                  <c:v>-74.999999999999972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DB-474F-AE11-B8306B5BC5E6}"/>
            </c:ext>
          </c:extLst>
        </c:ser>
        <c:ser>
          <c:idx val="1"/>
          <c:order val="1"/>
          <c:tx>
            <c:v>Linéaire 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'Fonction mathématiques'!$O$14:$O$114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 mathématiques'!$Q$14:$Q$114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DB-474F-AE11-B8306B5BC5E6}"/>
            </c:ext>
          </c:extLst>
        </c:ser>
        <c:ser>
          <c:idx val="2"/>
          <c:order val="2"/>
          <c:tx>
            <c:v>Polynomiale de degré 2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'Fonction mathématiques'!$O$14:$O$114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 mathématiques'!$R$14:$R$114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DB-474F-AE11-B8306B5BC5E6}"/>
            </c:ext>
          </c:extLst>
        </c:ser>
        <c:ser>
          <c:idx val="3"/>
          <c:order val="3"/>
          <c:tx>
            <c:v>Polynomiale de degré 3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'Fonction mathématiques'!$O$14:$O$114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 mathématiques'!$S$14:$S$114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DB-474F-AE11-B8306B5BC5E6}"/>
            </c:ext>
          </c:extLst>
        </c:ser>
        <c:ser>
          <c:idx val="4"/>
          <c:order val="4"/>
          <c:tx>
            <c:v>Exponentielle 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'Fonction mathématiques'!$O$14:$O$114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 mathématiques'!$T$14:$T$114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DB-474F-AE11-B8306B5BC5E6}"/>
            </c:ext>
          </c:extLst>
        </c:ser>
        <c:ser>
          <c:idx val="5"/>
          <c:order val="5"/>
          <c:tx>
            <c:v>Logarithmique</c:v>
          </c:tx>
          <c:spPr>
            <a:ln w="38100" cap="rnd">
              <a:solidFill>
                <a:srgbClr val="B337AA"/>
              </a:solidFill>
              <a:round/>
            </a:ln>
            <a:effectLst/>
          </c:spPr>
          <c:marker>
            <c:symbol val="none"/>
          </c:marker>
          <c:xVal>
            <c:numRef>
              <c:f>'Fonction mathématiques'!$O$14:$O$114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 mathématiques'!$U$14:$U$114</c:f>
              <c:numCache>
                <c:formatCode>0.000</c:formatCode>
                <c:ptCount val="101"/>
                <c:pt idx="1">
                  <c:v>0</c:v>
                </c:pt>
                <c:pt idx="2">
                  <c:v>6.9314718055994176</c:v>
                </c:pt>
                <c:pt idx="3">
                  <c:v>10.986122886681049</c:v>
                </c:pt>
                <c:pt idx="4">
                  <c:v>13.862943611198871</c:v>
                </c:pt>
                <c:pt idx="5">
                  <c:v>16.094379124340975</c:v>
                </c:pt>
                <c:pt idx="6">
                  <c:v>17.917594692280513</c:v>
                </c:pt>
                <c:pt idx="7">
                  <c:v>19.459101490553092</c:v>
                </c:pt>
                <c:pt idx="8">
                  <c:v>20.794415416798323</c:v>
                </c:pt>
                <c:pt idx="9">
                  <c:v>21.972245773362161</c:v>
                </c:pt>
                <c:pt idx="10">
                  <c:v>23.025850929940425</c:v>
                </c:pt>
                <c:pt idx="11">
                  <c:v>23.978952727983671</c:v>
                </c:pt>
                <c:pt idx="12">
                  <c:v>24.849066497879974</c:v>
                </c:pt>
                <c:pt idx="13">
                  <c:v>25.649493574615342</c:v>
                </c:pt>
                <c:pt idx="14">
                  <c:v>26.390573296152567</c:v>
                </c:pt>
                <c:pt idx="15">
                  <c:v>27.080502011022084</c:v>
                </c:pt>
                <c:pt idx="16">
                  <c:v>27.725887222397795</c:v>
                </c:pt>
                <c:pt idx="17">
                  <c:v>28.332133440562146</c:v>
                </c:pt>
                <c:pt idx="18">
                  <c:v>28.903717578961633</c:v>
                </c:pt>
                <c:pt idx="19">
                  <c:v>29.444389791664388</c:v>
                </c:pt>
                <c:pt idx="20">
                  <c:v>29.957322735539897</c:v>
                </c:pt>
                <c:pt idx="21">
                  <c:v>30.445224377234219</c:v>
                </c:pt>
                <c:pt idx="22">
                  <c:v>30.910424533583146</c:v>
                </c:pt>
                <c:pt idx="23">
                  <c:v>31.35494215929149</c:v>
                </c:pt>
                <c:pt idx="24">
                  <c:v>31.78053830347945</c:v>
                </c:pt>
                <c:pt idx="25">
                  <c:v>32.188758248681999</c:v>
                </c:pt>
                <c:pt idx="26">
                  <c:v>32.580965380214813</c:v>
                </c:pt>
                <c:pt idx="27">
                  <c:v>32.958368660043284</c:v>
                </c:pt>
                <c:pt idx="28">
                  <c:v>33.322045101752032</c:v>
                </c:pt>
                <c:pt idx="29">
                  <c:v>33.672958299864732</c:v>
                </c:pt>
                <c:pt idx="30">
                  <c:v>34.011973816621548</c:v>
                </c:pt>
                <c:pt idx="31">
                  <c:v>34.339872044851461</c:v>
                </c:pt>
                <c:pt idx="32">
                  <c:v>34.657359027997259</c:v>
                </c:pt>
                <c:pt idx="33">
                  <c:v>34.965075614664798</c:v>
                </c:pt>
                <c:pt idx="34">
                  <c:v>35.26360524616161</c:v>
                </c:pt>
                <c:pt idx="35">
                  <c:v>35.553480614894127</c:v>
                </c:pt>
                <c:pt idx="36">
                  <c:v>35.835189384561097</c:v>
                </c:pt>
                <c:pt idx="37">
                  <c:v>36.109179126442243</c:v>
                </c:pt>
                <c:pt idx="38">
                  <c:v>36.375861597263849</c:v>
                </c:pt>
                <c:pt idx="39">
                  <c:v>36.635616461296458</c:v>
                </c:pt>
                <c:pt idx="40">
                  <c:v>36.888794541139362</c:v>
                </c:pt>
                <c:pt idx="41">
                  <c:v>37.135720667043074</c:v>
                </c:pt>
                <c:pt idx="42">
                  <c:v>37.376696182833683</c:v>
                </c:pt>
                <c:pt idx="43">
                  <c:v>37.612001156935627</c:v>
                </c:pt>
                <c:pt idx="44">
                  <c:v>37.841896339182611</c:v>
                </c:pt>
                <c:pt idx="45">
                  <c:v>38.066624897703193</c:v>
                </c:pt>
                <c:pt idx="46">
                  <c:v>38.286413964890947</c:v>
                </c:pt>
                <c:pt idx="47">
                  <c:v>38.501476017100586</c:v>
                </c:pt>
                <c:pt idx="48">
                  <c:v>38.712010109078903</c:v>
                </c:pt>
                <c:pt idx="49">
                  <c:v>38.918202981106262</c:v>
                </c:pt>
                <c:pt idx="50">
                  <c:v>39.120230054281457</c:v>
                </c:pt>
                <c:pt idx="51">
                  <c:v>39.318256327243255</c:v>
                </c:pt>
                <c:pt idx="52">
                  <c:v>39.512437185814271</c:v>
                </c:pt>
                <c:pt idx="53">
                  <c:v>39.702919135521213</c:v>
                </c:pt>
                <c:pt idx="54">
                  <c:v>39.889840465642742</c:v>
                </c:pt>
                <c:pt idx="55">
                  <c:v>40.073331852324714</c:v>
                </c:pt>
                <c:pt idx="56">
                  <c:v>40.253516907351489</c:v>
                </c:pt>
                <c:pt idx="57">
                  <c:v>40.430512678345501</c:v>
                </c:pt>
                <c:pt idx="58">
                  <c:v>40.604430105464189</c:v>
                </c:pt>
                <c:pt idx="59">
                  <c:v>40.775374439057188</c:v>
                </c:pt>
                <c:pt idx="60">
                  <c:v>40.943445622221006</c:v>
                </c:pt>
                <c:pt idx="61">
                  <c:v>41.108738641733112</c:v>
                </c:pt>
                <c:pt idx="62">
                  <c:v>41.271343850450918</c:v>
                </c:pt>
                <c:pt idx="63">
                  <c:v>41.431347263915328</c:v>
                </c:pt>
                <c:pt idx="64">
                  <c:v>41.588830833596717</c:v>
                </c:pt>
                <c:pt idx="65">
                  <c:v>41.743872698956366</c:v>
                </c:pt>
                <c:pt idx="66">
                  <c:v>41.896547420264255</c:v>
                </c:pt>
                <c:pt idx="67">
                  <c:v>42.046926193909655</c:v>
                </c:pt>
                <c:pt idx="68">
                  <c:v>42.195077051761068</c:v>
                </c:pt>
                <c:pt idx="69">
                  <c:v>42.341065045972599</c:v>
                </c:pt>
                <c:pt idx="70">
                  <c:v>42.484952420493592</c:v>
                </c:pt>
                <c:pt idx="71">
                  <c:v>42.626798770413153</c:v>
                </c:pt>
                <c:pt idx="72">
                  <c:v>42.766661190160555</c:v>
                </c:pt>
                <c:pt idx="73">
                  <c:v>42.904594411483913</c:v>
                </c:pt>
                <c:pt idx="74">
                  <c:v>43.0406509320417</c:v>
                </c:pt>
                <c:pt idx="75">
                  <c:v>43.174881135363101</c:v>
                </c:pt>
                <c:pt idx="76">
                  <c:v>43.307333402863307</c:v>
                </c:pt>
                <c:pt idx="77">
                  <c:v>43.438054218536841</c:v>
                </c:pt>
                <c:pt idx="78">
                  <c:v>43.567088266895915</c:v>
                </c:pt>
                <c:pt idx="79">
                  <c:v>43.694478524670217</c:v>
                </c:pt>
                <c:pt idx="80">
                  <c:v>43.820266346738812</c:v>
                </c:pt>
                <c:pt idx="81">
                  <c:v>43.944491546724393</c:v>
                </c:pt>
                <c:pt idx="82">
                  <c:v>44.067192472642532</c:v>
                </c:pt>
                <c:pt idx="83">
                  <c:v>44.188406077965979</c:v>
                </c:pt>
                <c:pt idx="84">
                  <c:v>44.308167988433134</c:v>
                </c:pt>
                <c:pt idx="85">
                  <c:v>44.426512564903163</c:v>
                </c:pt>
                <c:pt idx="86">
                  <c:v>44.543472962535077</c:v>
                </c:pt>
                <c:pt idx="87">
                  <c:v>44.659081186545833</c:v>
                </c:pt>
                <c:pt idx="88">
                  <c:v>44.773368144782069</c:v>
                </c:pt>
                <c:pt idx="89">
                  <c:v>44.8863636973214</c:v>
                </c:pt>
                <c:pt idx="90">
                  <c:v>44.99809670330265</c:v>
                </c:pt>
                <c:pt idx="91">
                  <c:v>45.108595065168501</c:v>
                </c:pt>
                <c:pt idx="92">
                  <c:v>45.217885770490405</c:v>
                </c:pt>
                <c:pt idx="93">
                  <c:v>45.325994931532563</c:v>
                </c:pt>
                <c:pt idx="94">
                  <c:v>45.432947822700037</c:v>
                </c:pt>
                <c:pt idx="95">
                  <c:v>45.538768916005409</c:v>
                </c:pt>
                <c:pt idx="96">
                  <c:v>45.643481914678361</c:v>
                </c:pt>
                <c:pt idx="97">
                  <c:v>45.747109785033828</c:v>
                </c:pt>
                <c:pt idx="98">
                  <c:v>45.849674786705712</c:v>
                </c:pt>
                <c:pt idx="99">
                  <c:v>45.9511985013459</c:v>
                </c:pt>
                <c:pt idx="100">
                  <c:v>46.051701859880907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3DB-474F-AE11-B8306B5BC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178320"/>
        <c:axId val="726179152"/>
      </c:scatterChart>
      <c:valAx>
        <c:axId val="72617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79152"/>
        <c:crosses val="autoZero"/>
        <c:crossBetween val="midCat"/>
      </c:valAx>
      <c:valAx>
        <c:axId val="7261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7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568837817593221"/>
          <c:y val="8.0317790012324142E-2"/>
          <c:w val="0.58430077754158782"/>
          <c:h val="7.0259767299931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/>
              <a:t>Fonctions trigonométriques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trigonométriques'!$P$13</c:f>
              <c:strCache>
                <c:ptCount val="1"/>
                <c:pt idx="0">
                  <c:v>Cos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softEdge rad="0"/>
            </a:effectLst>
          </c:spPr>
          <c:marker>
            <c:symbol val="none"/>
          </c:marker>
          <c:xVal>
            <c:numRef>
              <c:f>'Fonctions trigonométriques'!$O$14:$O$114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trigonométriques'!$P$14:$P$114</c:f>
              <c:numCache>
                <c:formatCode>0.000</c:formatCode>
                <c:ptCount val="101"/>
                <c:pt idx="0">
                  <c:v>2</c:v>
                </c:pt>
                <c:pt idx="1">
                  <c:v>1.9371663222572619</c:v>
                </c:pt>
                <c:pt idx="2">
                  <c:v>1.7526133600877261</c:v>
                </c:pt>
                <c:pt idx="3">
                  <c:v>1.4579372548428209</c:v>
                </c:pt>
                <c:pt idx="4">
                  <c:v>1.07165358995799</c:v>
                </c:pt>
                <c:pt idx="5">
                  <c:v>0.61803398874989068</c:v>
                </c:pt>
                <c:pt idx="6">
                  <c:v>0.12558103905862164</c:v>
                </c:pt>
                <c:pt idx="7">
                  <c:v>-0.37476262917145498</c:v>
                </c:pt>
                <c:pt idx="8">
                  <c:v>-0.8515585831301512</c:v>
                </c:pt>
                <c:pt idx="9">
                  <c:v>-1.274847979497385</c:v>
                </c:pt>
                <c:pt idx="10">
                  <c:v>-1.6180339887498996</c:v>
                </c:pt>
                <c:pt idx="11">
                  <c:v>-1.859552971776506</c:v>
                </c:pt>
                <c:pt idx="12">
                  <c:v>-1.9842294026289569</c:v>
                </c:pt>
                <c:pt idx="13">
                  <c:v>-1.9842294026289544</c:v>
                </c:pt>
                <c:pt idx="14">
                  <c:v>-1.8595529717764989</c:v>
                </c:pt>
                <c:pt idx="15">
                  <c:v>-1.6180339887498882</c:v>
                </c:pt>
                <c:pt idx="16">
                  <c:v>-1.2748479794973702</c:v>
                </c:pt>
                <c:pt idx="17">
                  <c:v>-0.85155858313013377</c:v>
                </c:pt>
                <c:pt idx="18">
                  <c:v>-0.3747626291714361</c:v>
                </c:pt>
                <c:pt idx="19">
                  <c:v>0.12558103905864082</c:v>
                </c:pt>
                <c:pt idx="20">
                  <c:v>0.61803398874990889</c:v>
                </c:pt>
                <c:pt idx="21">
                  <c:v>1.0716535899580064</c:v>
                </c:pt>
                <c:pt idx="22">
                  <c:v>1.4579372548428342</c:v>
                </c:pt>
                <c:pt idx="23">
                  <c:v>1.7526133600877354</c:v>
                </c:pt>
                <c:pt idx="24">
                  <c:v>1.9371663222572666</c:v>
                </c:pt>
                <c:pt idx="25">
                  <c:v>2</c:v>
                </c:pt>
                <c:pt idx="26">
                  <c:v>1.9371663222572575</c:v>
                </c:pt>
                <c:pt idx="27">
                  <c:v>1.7526133600877176</c:v>
                </c:pt>
                <c:pt idx="28">
                  <c:v>1.4579372548428091</c:v>
                </c:pt>
                <c:pt idx="29">
                  <c:v>1.0716535899579755</c:v>
                </c:pt>
                <c:pt idx="30">
                  <c:v>0.61803398874987425</c:v>
                </c:pt>
                <c:pt idx="31">
                  <c:v>0.1255810390586044</c:v>
                </c:pt>
                <c:pt idx="32">
                  <c:v>-0.37476262917147196</c:v>
                </c:pt>
                <c:pt idx="33">
                  <c:v>-0.85155858313016686</c:v>
                </c:pt>
                <c:pt idx="34">
                  <c:v>-1.2748479794973984</c:v>
                </c:pt>
                <c:pt idx="35">
                  <c:v>-1.6180339887499091</c:v>
                </c:pt>
                <c:pt idx="36">
                  <c:v>-1.8595529717765116</c:v>
                </c:pt>
                <c:pt idx="37">
                  <c:v>-1.9842294026289586</c:v>
                </c:pt>
                <c:pt idx="38">
                  <c:v>-1.9842294026289526</c:v>
                </c:pt>
                <c:pt idx="39">
                  <c:v>-1.8595529717764943</c:v>
                </c:pt>
                <c:pt idx="40">
                  <c:v>-1.6180339887498811</c:v>
                </c:pt>
                <c:pt idx="41">
                  <c:v>-1.2748479794973617</c:v>
                </c:pt>
                <c:pt idx="42">
                  <c:v>-0.85155858313012456</c:v>
                </c:pt>
                <c:pt idx="43">
                  <c:v>-0.37476262917142694</c:v>
                </c:pt>
                <c:pt idx="44">
                  <c:v>0.1255810390586492</c:v>
                </c:pt>
                <c:pt idx="45">
                  <c:v>0.61803398874991611</c:v>
                </c:pt>
                <c:pt idx="46">
                  <c:v>1.071653589958012</c:v>
                </c:pt>
                <c:pt idx="47">
                  <c:v>1.4579372548428382</c:v>
                </c:pt>
                <c:pt idx="48">
                  <c:v>1.7526133600877378</c:v>
                </c:pt>
                <c:pt idx="49">
                  <c:v>1.9371663222572677</c:v>
                </c:pt>
                <c:pt idx="50">
                  <c:v>2</c:v>
                </c:pt>
                <c:pt idx="51">
                  <c:v>1.9371663222572566</c:v>
                </c:pt>
                <c:pt idx="52">
                  <c:v>1.7526133600877165</c:v>
                </c:pt>
                <c:pt idx="53">
                  <c:v>1.4579372548428078</c:v>
                </c:pt>
                <c:pt idx="54">
                  <c:v>1.0716535899579744</c:v>
                </c:pt>
                <c:pt idx="55">
                  <c:v>0.61803398874987381</c:v>
                </c:pt>
                <c:pt idx="56">
                  <c:v>0.12558103905860488</c:v>
                </c:pt>
                <c:pt idx="57">
                  <c:v>-0.37476262917147057</c:v>
                </c:pt>
                <c:pt idx="58">
                  <c:v>-0.85155858313016475</c:v>
                </c:pt>
                <c:pt idx="59">
                  <c:v>-1.2748479794973959</c:v>
                </c:pt>
                <c:pt idx="60">
                  <c:v>-1.6180339887499073</c:v>
                </c:pt>
                <c:pt idx="61">
                  <c:v>-1.8595529717765105</c:v>
                </c:pt>
                <c:pt idx="62">
                  <c:v>-1.9842294026289582</c:v>
                </c:pt>
                <c:pt idx="63">
                  <c:v>-1.9842294026289531</c:v>
                </c:pt>
                <c:pt idx="64">
                  <c:v>-1.8595529717764954</c:v>
                </c:pt>
                <c:pt idx="65">
                  <c:v>-1.6180339887498829</c:v>
                </c:pt>
                <c:pt idx="66">
                  <c:v>-1.2748479794973639</c:v>
                </c:pt>
                <c:pt idx="67">
                  <c:v>-0.85155858313012667</c:v>
                </c:pt>
                <c:pt idx="68">
                  <c:v>-0.37476262917142833</c:v>
                </c:pt>
                <c:pt idx="69">
                  <c:v>0.12558103905864873</c:v>
                </c:pt>
                <c:pt idx="70">
                  <c:v>0.61803398874991644</c:v>
                </c:pt>
                <c:pt idx="71">
                  <c:v>1.0716535899580131</c:v>
                </c:pt>
                <c:pt idx="72">
                  <c:v>1.4579372548428395</c:v>
                </c:pt>
                <c:pt idx="73">
                  <c:v>1.7526133600877392</c:v>
                </c:pt>
                <c:pt idx="74">
                  <c:v>1.9371663222572686</c:v>
                </c:pt>
                <c:pt idx="75">
                  <c:v>2</c:v>
                </c:pt>
                <c:pt idx="76">
                  <c:v>1.9371663222572555</c:v>
                </c:pt>
                <c:pt idx="77">
                  <c:v>1.7526133600877138</c:v>
                </c:pt>
                <c:pt idx="78">
                  <c:v>1.4579372548428038</c:v>
                </c:pt>
                <c:pt idx="79">
                  <c:v>1.0716535899579689</c:v>
                </c:pt>
                <c:pt idx="80">
                  <c:v>0.6180339887498667</c:v>
                </c:pt>
                <c:pt idx="81">
                  <c:v>0.12558103905859652</c:v>
                </c:pt>
                <c:pt idx="82">
                  <c:v>-0.37476262917147796</c:v>
                </c:pt>
                <c:pt idx="83">
                  <c:v>-0.85155858313017241</c:v>
                </c:pt>
                <c:pt idx="84">
                  <c:v>-1.274847979497403</c:v>
                </c:pt>
                <c:pt idx="85">
                  <c:v>-1.6180339887499133</c:v>
                </c:pt>
                <c:pt idx="86">
                  <c:v>-1.8595529717765147</c:v>
                </c:pt>
                <c:pt idx="87">
                  <c:v>-1.9842294026289597</c:v>
                </c:pt>
                <c:pt idx="88">
                  <c:v>-1.9842294026289515</c:v>
                </c:pt>
                <c:pt idx="89">
                  <c:v>-1.8595529717764903</c:v>
                </c:pt>
                <c:pt idx="90">
                  <c:v>-1.6180339887498745</c:v>
                </c:pt>
                <c:pt idx="91">
                  <c:v>-1.2748479794973522</c:v>
                </c:pt>
                <c:pt idx="92">
                  <c:v>-0.85155858313011257</c:v>
                </c:pt>
                <c:pt idx="93">
                  <c:v>-0.37476262917141312</c:v>
                </c:pt>
                <c:pt idx="94">
                  <c:v>0.12558103905866419</c:v>
                </c:pt>
                <c:pt idx="95">
                  <c:v>0.61803398874993121</c:v>
                </c:pt>
                <c:pt idx="96">
                  <c:v>1.0716535899580262</c:v>
                </c:pt>
                <c:pt idx="97">
                  <c:v>1.4579372548428502</c:v>
                </c:pt>
                <c:pt idx="98">
                  <c:v>1.7526133600877465</c:v>
                </c:pt>
                <c:pt idx="99">
                  <c:v>1.9371663222572724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9-47F0-886C-36ACAA57BD55}"/>
            </c:ext>
          </c:extLst>
        </c:ser>
        <c:ser>
          <c:idx val="1"/>
          <c:order val="1"/>
          <c:tx>
            <c:strRef>
              <c:f>'Fonctions trigonométriques'!$Q$13</c:f>
              <c:strCache>
                <c:ptCount val="1"/>
                <c:pt idx="0">
                  <c:v>Sin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'Fonctions trigonométriques'!$O$14:$O$114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trigonométriques'!$Q$14:$Q$114</c:f>
              <c:numCache>
                <c:formatCode>0.000</c:formatCode>
                <c:ptCount val="101"/>
                <c:pt idx="0">
                  <c:v>4.90059381963448E-16</c:v>
                </c:pt>
                <c:pt idx="1">
                  <c:v>0.25066646712860929</c:v>
                </c:pt>
                <c:pt idx="2">
                  <c:v>0.4973797743297107</c:v>
                </c:pt>
                <c:pt idx="3">
                  <c:v>0.73624910536935739</c:v>
                </c:pt>
                <c:pt idx="4">
                  <c:v>0.9635073482034322</c:v>
                </c:pt>
                <c:pt idx="5">
                  <c:v>1.1755705045849481</c:v>
                </c:pt>
                <c:pt idx="6">
                  <c:v>1.3690942118573792</c:v>
                </c:pt>
                <c:pt idx="7">
                  <c:v>1.5410264855515803</c:v>
                </c:pt>
                <c:pt idx="8">
                  <c:v>1.6886558510040319</c:v>
                </c:pt>
                <c:pt idx="9">
                  <c:v>1.8096541049320405</c:v>
                </c:pt>
                <c:pt idx="10">
                  <c:v>1.9021130325903084</c:v>
                </c:pt>
                <c:pt idx="11">
                  <c:v>1.9645745014573781</c:v>
                </c:pt>
                <c:pt idx="12">
                  <c:v>1.9960534568565433</c:v>
                </c:pt>
                <c:pt idx="13">
                  <c:v>1.9960534568565429</c:v>
                </c:pt>
                <c:pt idx="14">
                  <c:v>1.9645745014573763</c:v>
                </c:pt>
                <c:pt idx="15">
                  <c:v>1.9021130325903053</c:v>
                </c:pt>
                <c:pt idx="16">
                  <c:v>1.8096541049320365</c:v>
                </c:pt>
                <c:pt idx="17">
                  <c:v>1.6886558510040268</c:v>
                </c:pt>
                <c:pt idx="18">
                  <c:v>1.5410264855515743</c:v>
                </c:pt>
                <c:pt idx="19">
                  <c:v>1.3690942118573721</c:v>
                </c:pt>
                <c:pt idx="20">
                  <c:v>1.1755705045849403</c:v>
                </c:pt>
                <c:pt idx="21">
                  <c:v>0.96350734820342376</c:v>
                </c:pt>
                <c:pt idx="22">
                  <c:v>0.7362491053693484</c:v>
                </c:pt>
                <c:pt idx="23">
                  <c:v>0.49737977432970143</c:v>
                </c:pt>
                <c:pt idx="24">
                  <c:v>0.2506664671285998</c:v>
                </c:pt>
                <c:pt idx="25">
                  <c:v>-9.1268138879829763E-15</c:v>
                </c:pt>
                <c:pt idx="26">
                  <c:v>-0.2506664671286179</c:v>
                </c:pt>
                <c:pt idx="27">
                  <c:v>-0.49737977432971908</c:v>
                </c:pt>
                <c:pt idx="28">
                  <c:v>-0.73624910536936539</c:v>
                </c:pt>
                <c:pt idx="29">
                  <c:v>-0.96350734820343975</c:v>
                </c:pt>
                <c:pt idx="30">
                  <c:v>-1.1755705045849549</c:v>
                </c:pt>
                <c:pt idx="31">
                  <c:v>-1.3690942118573854</c:v>
                </c:pt>
                <c:pt idx="32">
                  <c:v>-1.5410264855515858</c:v>
                </c:pt>
                <c:pt idx="33">
                  <c:v>-1.6886558510040366</c:v>
                </c:pt>
                <c:pt idx="34">
                  <c:v>-1.8096541049320443</c:v>
                </c:pt>
                <c:pt idx="35">
                  <c:v>-1.9021130325903108</c:v>
                </c:pt>
                <c:pt idx="36">
                  <c:v>-1.9645745014573797</c:v>
                </c:pt>
                <c:pt idx="37">
                  <c:v>-1.9960534568565438</c:v>
                </c:pt>
                <c:pt idx="38">
                  <c:v>-1.9960534568565425</c:v>
                </c:pt>
                <c:pt idx="39">
                  <c:v>-1.9645745014573752</c:v>
                </c:pt>
                <c:pt idx="40">
                  <c:v>-1.9021130325903035</c:v>
                </c:pt>
                <c:pt idx="41">
                  <c:v>-1.809654104932034</c:v>
                </c:pt>
                <c:pt idx="42">
                  <c:v>-1.6886558510040239</c:v>
                </c:pt>
                <c:pt idx="43">
                  <c:v>-1.5410264855515712</c:v>
                </c:pt>
                <c:pt idx="44">
                  <c:v>-1.3690942118573692</c:v>
                </c:pt>
                <c:pt idx="45">
                  <c:v>-1.1755705045849372</c:v>
                </c:pt>
                <c:pt idx="46">
                  <c:v>-0.96350734820342088</c:v>
                </c:pt>
                <c:pt idx="47">
                  <c:v>-0.73624910536934562</c:v>
                </c:pt>
                <c:pt idx="48">
                  <c:v>-0.49737977432969882</c:v>
                </c:pt>
                <c:pt idx="49">
                  <c:v>-0.25066646712859747</c:v>
                </c:pt>
                <c:pt idx="50">
                  <c:v>1.1102230246251565E-14</c:v>
                </c:pt>
                <c:pt idx="51">
                  <c:v>0.25066646712861951</c:v>
                </c:pt>
                <c:pt idx="52">
                  <c:v>0.49737977432972036</c:v>
                </c:pt>
                <c:pt idx="53">
                  <c:v>0.73624910536936627</c:v>
                </c:pt>
                <c:pt idx="54">
                  <c:v>0.96350734820344031</c:v>
                </c:pt>
                <c:pt idx="55">
                  <c:v>1.1755705045849552</c:v>
                </c:pt>
                <c:pt idx="56">
                  <c:v>1.3690942118573852</c:v>
                </c:pt>
                <c:pt idx="57">
                  <c:v>1.5410264855515854</c:v>
                </c:pt>
                <c:pt idx="58">
                  <c:v>1.6886558510040359</c:v>
                </c:pt>
                <c:pt idx="59">
                  <c:v>1.8096541049320436</c:v>
                </c:pt>
                <c:pt idx="60">
                  <c:v>1.9021130325903104</c:v>
                </c:pt>
                <c:pt idx="61">
                  <c:v>1.9645745014573792</c:v>
                </c:pt>
                <c:pt idx="62">
                  <c:v>1.9960534568565438</c:v>
                </c:pt>
                <c:pt idx="63">
                  <c:v>1.9960534568565425</c:v>
                </c:pt>
                <c:pt idx="64">
                  <c:v>1.9645745014573754</c:v>
                </c:pt>
                <c:pt idx="65">
                  <c:v>1.902113032590304</c:v>
                </c:pt>
                <c:pt idx="66">
                  <c:v>1.8096541049320347</c:v>
                </c:pt>
                <c:pt idx="67">
                  <c:v>1.6886558510040246</c:v>
                </c:pt>
                <c:pt idx="68">
                  <c:v>1.5410264855515716</c:v>
                </c:pt>
                <c:pt idx="69">
                  <c:v>1.3690942118573692</c:v>
                </c:pt>
                <c:pt idx="70">
                  <c:v>1.1755705045849372</c:v>
                </c:pt>
                <c:pt idx="71">
                  <c:v>0.96350734820342032</c:v>
                </c:pt>
                <c:pt idx="72">
                  <c:v>0.73624910536934474</c:v>
                </c:pt>
                <c:pt idx="73">
                  <c:v>0.4973797743296976</c:v>
                </c:pt>
                <c:pt idx="74">
                  <c:v>0.25066646712859586</c:v>
                </c:pt>
                <c:pt idx="75">
                  <c:v>-1.3077646604520154E-14</c:v>
                </c:pt>
                <c:pt idx="76">
                  <c:v>-0.25066646712862178</c:v>
                </c:pt>
                <c:pt idx="77">
                  <c:v>-0.49737977432972291</c:v>
                </c:pt>
                <c:pt idx="78">
                  <c:v>-0.73624910536936905</c:v>
                </c:pt>
                <c:pt idx="79">
                  <c:v>-0.96350734820344319</c:v>
                </c:pt>
                <c:pt idx="80">
                  <c:v>-1.1755705045849583</c:v>
                </c:pt>
                <c:pt idx="81">
                  <c:v>-1.3690942118573883</c:v>
                </c:pt>
                <c:pt idx="82">
                  <c:v>-1.5410264855515878</c:v>
                </c:pt>
                <c:pt idx="83">
                  <c:v>-1.6886558510040381</c:v>
                </c:pt>
                <c:pt idx="84">
                  <c:v>-1.8096541049320456</c:v>
                </c:pt>
                <c:pt idx="85">
                  <c:v>-1.9021130325903119</c:v>
                </c:pt>
                <c:pt idx="86">
                  <c:v>-1.9645745014573803</c:v>
                </c:pt>
                <c:pt idx="87">
                  <c:v>-1.9960534568565442</c:v>
                </c:pt>
                <c:pt idx="88">
                  <c:v>-1.996053456856542</c:v>
                </c:pt>
                <c:pt idx="89">
                  <c:v>-1.9645745014573741</c:v>
                </c:pt>
                <c:pt idx="90">
                  <c:v>-1.9021130325903017</c:v>
                </c:pt>
                <c:pt idx="91">
                  <c:v>-1.8096541049320316</c:v>
                </c:pt>
                <c:pt idx="92">
                  <c:v>-1.6886558510040204</c:v>
                </c:pt>
                <c:pt idx="93">
                  <c:v>-1.5410264855515667</c:v>
                </c:pt>
                <c:pt idx="94">
                  <c:v>-1.3690942118573637</c:v>
                </c:pt>
                <c:pt idx="95">
                  <c:v>-1.1755705045849307</c:v>
                </c:pt>
                <c:pt idx="96">
                  <c:v>-0.96350734820341355</c:v>
                </c:pt>
                <c:pt idx="97">
                  <c:v>-0.73624910536933752</c:v>
                </c:pt>
                <c:pt idx="98">
                  <c:v>-0.49737977432969005</c:v>
                </c:pt>
                <c:pt idx="99">
                  <c:v>-0.25066646712858814</c:v>
                </c:pt>
                <c:pt idx="100">
                  <c:v>2.0826222690839558E-14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9-47F0-886C-36ACAA57BD55}"/>
            </c:ext>
          </c:extLst>
        </c:ser>
        <c:ser>
          <c:idx val="2"/>
          <c:order val="2"/>
          <c:tx>
            <c:strRef>
              <c:f>'Fonctions trigonométriques'!$R$13</c:f>
              <c:strCache>
                <c:ptCount val="1"/>
                <c:pt idx="0">
                  <c:v>Tan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'Fonctions trigonométriques'!$O$14:$O$114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trigonométriques'!$R$14:$R$114</c:f>
              <c:numCache>
                <c:formatCode>0.000E+00</c:formatCode>
                <c:ptCount val="101"/>
                <c:pt idx="0">
                  <c:v>2.45029690981724E-16</c:v>
                </c:pt>
                <c:pt idx="1">
                  <c:v>0.12632937844610859</c:v>
                </c:pt>
                <c:pt idx="2">
                  <c:v>0.25675636036772742</c:v>
                </c:pt>
                <c:pt idx="3">
                  <c:v>0.39592800879772216</c:v>
                </c:pt>
                <c:pt idx="4">
                  <c:v>0.54975465219277131</c:v>
                </c:pt>
                <c:pt idx="5">
                  <c:v>0.72654252800536256</c:v>
                </c:pt>
                <c:pt idx="6">
                  <c:v>0.93906250581749473</c:v>
                </c:pt>
                <c:pt idx="7">
                  <c:v>1.2087923504096127</c:v>
                </c:pt>
                <c:pt idx="8">
                  <c:v>1.5757478599686567</c:v>
                </c:pt>
                <c:pt idx="9">
                  <c:v>2.1251081731572126</c:v>
                </c:pt>
                <c:pt idx="10">
                  <c:v>3.077683537175274</c:v>
                </c:pt>
                <c:pt idx="11">
                  <c:v>5.2421835811132382</c:v>
                </c:pt>
                <c:pt idx="12">
                  <c:v>15.894544843865891</c:v>
                </c:pt>
                <c:pt idx="13">
                  <c:v>-15.894544843864672</c:v>
                </c:pt>
                <c:pt idx="14">
                  <c:v>-5.2421835811131006</c:v>
                </c:pt>
                <c:pt idx="15">
                  <c:v>-3.0776835371752238</c:v>
                </c:pt>
                <c:pt idx="16">
                  <c:v>-2.1251081731571864</c:v>
                </c:pt>
                <c:pt idx="17">
                  <c:v>-1.5757478599686401</c:v>
                </c:pt>
                <c:pt idx="18">
                  <c:v>-1.208792350409601</c:v>
                </c:pt>
                <c:pt idx="19">
                  <c:v>-0.93906250581748574</c:v>
                </c:pt>
                <c:pt idx="20">
                  <c:v>-0.72654252800535524</c:v>
                </c:pt>
                <c:pt idx="21">
                  <c:v>-0.54975465219276498</c:v>
                </c:pt>
                <c:pt idx="22">
                  <c:v>-0.39592800879771656</c:v>
                </c:pt>
                <c:pt idx="23">
                  <c:v>-0.25675636036772231</c:v>
                </c:pt>
                <c:pt idx="24">
                  <c:v>-0.1263293784461037</c:v>
                </c:pt>
                <c:pt idx="25">
                  <c:v>4.5634069439914882E-15</c:v>
                </c:pt>
                <c:pt idx="26">
                  <c:v>0.126329378446113</c:v>
                </c:pt>
                <c:pt idx="27">
                  <c:v>0.25675636036773203</c:v>
                </c:pt>
                <c:pt idx="28">
                  <c:v>0.39592800879772716</c:v>
                </c:pt>
                <c:pt idx="29">
                  <c:v>0.54975465219277697</c:v>
                </c:pt>
                <c:pt idx="30">
                  <c:v>0.72654252800536923</c:v>
                </c:pt>
                <c:pt idx="31">
                  <c:v>0.93906250581750284</c:v>
                </c:pt>
                <c:pt idx="32">
                  <c:v>1.2087923504096234</c:v>
                </c:pt>
                <c:pt idx="33">
                  <c:v>1.5757478599686718</c:v>
                </c:pt>
                <c:pt idx="34">
                  <c:v>2.1251081731572365</c:v>
                </c:pt>
                <c:pt idx="35">
                  <c:v>3.0776835371753171</c:v>
                </c:pt>
                <c:pt idx="36">
                  <c:v>5.2421835811133484</c:v>
                </c:pt>
                <c:pt idx="37">
                  <c:v>15.894544843866818</c:v>
                </c:pt>
                <c:pt idx="38">
                  <c:v>-15.894544843863802</c:v>
                </c:pt>
                <c:pt idx="39">
                  <c:v>-5.2421835811130091</c:v>
                </c:pt>
                <c:pt idx="40">
                  <c:v>-3.0776835371751923</c:v>
                </c:pt>
                <c:pt idx="41">
                  <c:v>-2.1251081731571708</c:v>
                </c:pt>
                <c:pt idx="42">
                  <c:v>-1.5757478599686312</c:v>
                </c:pt>
                <c:pt idx="43">
                  <c:v>-1.2087923504095952</c:v>
                </c:pt>
                <c:pt idx="44">
                  <c:v>-0.93906250581748174</c:v>
                </c:pt>
                <c:pt idx="45">
                  <c:v>-0.72654252800535235</c:v>
                </c:pt>
                <c:pt idx="46">
                  <c:v>-0.54975465219276287</c:v>
                </c:pt>
                <c:pt idx="47">
                  <c:v>-0.39592800879771484</c:v>
                </c:pt>
                <c:pt idx="48">
                  <c:v>-0.25675636036772087</c:v>
                </c:pt>
                <c:pt idx="49">
                  <c:v>-0.12632937844610254</c:v>
                </c:pt>
                <c:pt idx="50">
                  <c:v>5.5511151231257827E-15</c:v>
                </c:pt>
                <c:pt idx="51">
                  <c:v>0.12632937844611383</c:v>
                </c:pt>
                <c:pt idx="52">
                  <c:v>0.25675636036773269</c:v>
                </c:pt>
                <c:pt idx="53">
                  <c:v>0.39592800879772772</c:v>
                </c:pt>
                <c:pt idx="54">
                  <c:v>0.5497546521927773</c:v>
                </c:pt>
                <c:pt idx="55">
                  <c:v>0.72654252800536934</c:v>
                </c:pt>
                <c:pt idx="56">
                  <c:v>0.93906250581750261</c:v>
                </c:pt>
                <c:pt idx="57">
                  <c:v>1.2087923504096225</c:v>
                </c:pt>
                <c:pt idx="58">
                  <c:v>1.5757478599686698</c:v>
                </c:pt>
                <c:pt idx="59">
                  <c:v>2.1251081731572321</c:v>
                </c:pt>
                <c:pt idx="60">
                  <c:v>3.0776835371753086</c:v>
                </c:pt>
                <c:pt idx="61">
                  <c:v>5.2421835811133253</c:v>
                </c:pt>
                <c:pt idx="62">
                  <c:v>15.894544843866617</c:v>
                </c:pt>
                <c:pt idx="63">
                  <c:v>-15.894544843864002</c:v>
                </c:pt>
                <c:pt idx="64">
                  <c:v>-5.2421835811130322</c:v>
                </c:pt>
                <c:pt idx="65">
                  <c:v>-3.0776835371752007</c:v>
                </c:pt>
                <c:pt idx="66">
                  <c:v>-2.1251081731571753</c:v>
                </c:pt>
                <c:pt idx="67">
                  <c:v>-1.5757478599686332</c:v>
                </c:pt>
                <c:pt idx="68">
                  <c:v>-1.2087923504095961</c:v>
                </c:pt>
                <c:pt idx="69">
                  <c:v>-0.93906250581748196</c:v>
                </c:pt>
                <c:pt idx="70">
                  <c:v>-0.72654252800535224</c:v>
                </c:pt>
                <c:pt idx="71">
                  <c:v>-0.54975465219276243</c:v>
                </c:pt>
                <c:pt idx="72">
                  <c:v>-0.39592800879771428</c:v>
                </c:pt>
                <c:pt idx="73">
                  <c:v>-0.2567563603677202</c:v>
                </c:pt>
                <c:pt idx="74">
                  <c:v>-0.1263293784461017</c:v>
                </c:pt>
                <c:pt idx="75">
                  <c:v>6.5388233022600772E-15</c:v>
                </c:pt>
                <c:pt idx="76">
                  <c:v>0.126329378446115</c:v>
                </c:pt>
                <c:pt idx="77">
                  <c:v>0.25675636036773414</c:v>
                </c:pt>
                <c:pt idx="78">
                  <c:v>0.39592800879772944</c:v>
                </c:pt>
                <c:pt idx="79">
                  <c:v>0.54975465219277952</c:v>
                </c:pt>
                <c:pt idx="80">
                  <c:v>0.72654252800537222</c:v>
                </c:pt>
                <c:pt idx="81">
                  <c:v>0.93906250581750661</c:v>
                </c:pt>
                <c:pt idx="82">
                  <c:v>1.2087923504096272</c:v>
                </c:pt>
                <c:pt idx="83">
                  <c:v>1.5757478599686772</c:v>
                </c:pt>
                <c:pt idx="84">
                  <c:v>2.125108173157245</c:v>
                </c:pt>
                <c:pt idx="85">
                  <c:v>3.0776835371753353</c:v>
                </c:pt>
                <c:pt idx="86">
                  <c:v>5.2421835811134043</c:v>
                </c:pt>
                <c:pt idx="87">
                  <c:v>15.894544843867376</c:v>
                </c:pt>
                <c:pt idx="88">
                  <c:v>-15.894544843863189</c:v>
                </c:pt>
                <c:pt idx="89">
                  <c:v>-5.2421835811129345</c:v>
                </c:pt>
                <c:pt idx="90">
                  <c:v>-3.0776835371751625</c:v>
                </c:pt>
                <c:pt idx="91">
                  <c:v>-2.1251081731571539</c:v>
                </c:pt>
                <c:pt idx="92">
                  <c:v>-1.5757478599686197</c:v>
                </c:pt>
                <c:pt idx="93">
                  <c:v>-1.2087923504095865</c:v>
                </c:pt>
                <c:pt idx="94">
                  <c:v>-0.93906250581747475</c:v>
                </c:pt>
                <c:pt idx="95">
                  <c:v>-0.72654252800534624</c:v>
                </c:pt>
                <c:pt idx="96">
                  <c:v>-0.54975465219275743</c:v>
                </c:pt>
                <c:pt idx="97">
                  <c:v>-0.39592800879770984</c:v>
                </c:pt>
                <c:pt idx="98">
                  <c:v>-0.25675636036771604</c:v>
                </c:pt>
                <c:pt idx="99">
                  <c:v>-0.12632937844609776</c:v>
                </c:pt>
                <c:pt idx="100">
                  <c:v>1.0413111345419779E-14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A9-47F0-886C-36ACAA57B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044448"/>
        <c:axId val="966051936"/>
      </c:scatterChart>
      <c:valAx>
        <c:axId val="9660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51936"/>
        <c:crosses val="autoZero"/>
        <c:crossBetween val="midCat"/>
      </c:valAx>
      <c:valAx>
        <c:axId val="966051936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4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231531</xdr:colOff>
      <xdr:row>9</xdr:row>
      <xdr:rowOff>21614</xdr:rowOff>
    </xdr:from>
    <xdr:ext cx="1981200" cy="1788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C7CC4564-3B36-4BA8-AF0B-F8C1633FA632}"/>
                </a:ext>
              </a:extLst>
            </xdr:cNvPr>
            <xdr:cNvSpPr txBox="1"/>
          </xdr:nvSpPr>
          <xdr:spPr>
            <a:xfrm>
              <a:off x="3279531" y="1926614"/>
              <a:ext cx="1981200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fr-CA" sz="1100" b="0" i="1">
                      <a:latin typeface="Cambria Math" panose="02040503050406030204" pitchFamily="18" charset="0"/>
                    </a:rPr>
                    <m:t>𝑦</m:t>
                  </m:r>
                  <m:r>
                    <a:rPr lang="fr-CA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fr-CA" sz="1100" b="0" i="1">
                      <a:latin typeface="Cambria Math" panose="02040503050406030204" pitchFamily="18" charset="0"/>
                    </a:rPr>
                    <m:t>𝑎</m:t>
                  </m:r>
                  <m:r>
                    <a:rPr lang="fr-CA" sz="1100" b="0" i="1">
                      <a:latin typeface="Cambria Math" panose="02040503050406030204" pitchFamily="18" charset="0"/>
                    </a:rPr>
                    <m:t> ·</m:t>
                  </m:r>
                  <m:sSup>
                    <m:sSupPr>
                      <m:ctrlPr>
                        <a:rPr lang="fr-CA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fr-CA" sz="1100" b="0" i="1">
                          <a:latin typeface="Cambria Math" panose="02040503050406030204" pitchFamily="18" charset="0"/>
                        </a:rPr>
                        <m:t>𝑏</m:t>
                      </m:r>
                    </m:e>
                    <m:sup>
                      <m:r>
                        <a:rPr lang="fr-CA" sz="1100" b="0" i="1">
                          <a:latin typeface="Cambria Math" panose="02040503050406030204" pitchFamily="18" charset="0"/>
                        </a:rPr>
                        <m:t>𝑐</m:t>
                      </m:r>
                      <m:r>
                        <a:rPr lang="fr-CA" sz="1100" b="0" i="1">
                          <a:latin typeface="Cambria Math" panose="02040503050406030204" pitchFamily="18" charset="0"/>
                        </a:rPr>
                        <m:t> · </m:t>
                      </m:r>
                      <m:r>
                        <a:rPr lang="fr-CA" sz="11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fr-CA" sz="1100" b="0" i="1">
                          <a:latin typeface="Cambria Math" panose="02040503050406030204" pitchFamily="18" charset="0"/>
                        </a:rPr>
                        <m:t> −</m:t>
                      </m:r>
                      <m:r>
                        <a:rPr lang="fr-CA" sz="1100" b="0" i="1">
                          <a:latin typeface="Cambria Math" panose="02040503050406030204" pitchFamily="18" charset="0"/>
                        </a:rPr>
                        <m:t>𝑑</m:t>
                      </m:r>
                    </m:sup>
                  </m:sSup>
                </m:oMath>
              </a14:m>
              <a:r>
                <a:rPr lang="fr-CA" sz="1100"/>
                <a:t>+e</a:t>
              </a:r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C7CC4564-3B36-4BA8-AF0B-F8C1633FA632}"/>
                </a:ext>
              </a:extLst>
            </xdr:cNvPr>
            <xdr:cNvSpPr txBox="1"/>
          </xdr:nvSpPr>
          <xdr:spPr>
            <a:xfrm>
              <a:off x="3279531" y="1926614"/>
              <a:ext cx="1981200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CA" sz="1100" b="0" i="0">
                  <a:latin typeface="Cambria Math" panose="02040503050406030204" pitchFamily="18" charset="0"/>
                </a:rPr>
                <a:t>𝑦=𝑎 ·𝑏^(𝑐 · 𝑥 −𝑑)</a:t>
              </a:r>
              <a:r>
                <a:rPr lang="fr-CA" sz="1100"/>
                <a:t>+e</a:t>
              </a:r>
            </a:p>
          </xdr:txBody>
        </xdr:sp>
      </mc:Fallback>
    </mc:AlternateContent>
    <xdr:clientData/>
  </xdr:oneCellAnchor>
  <xdr:twoCellAnchor>
    <xdr:from>
      <xdr:col>0</xdr:col>
      <xdr:colOff>568836</xdr:colOff>
      <xdr:row>14</xdr:row>
      <xdr:rowOff>182040</xdr:rowOff>
    </xdr:from>
    <xdr:to>
      <xdr:col>12</xdr:col>
      <xdr:colOff>301403</xdr:colOff>
      <xdr:row>44</xdr:row>
      <xdr:rowOff>47958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62A8D1F-EA2B-26D7-D53B-0FA1CE1D8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271095</xdr:colOff>
      <xdr:row>14</xdr:row>
      <xdr:rowOff>104773</xdr:rowOff>
    </xdr:from>
    <xdr:to>
      <xdr:col>11</xdr:col>
      <xdr:colOff>637441</xdr:colOff>
      <xdr:row>41</xdr:row>
      <xdr:rowOff>146538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D5D5D3EA-350B-1542-2BEF-BDA4DE5D2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F518-1251-4D1F-925A-E0ECF5D0163B}">
  <dimension ref="A1:V115"/>
  <sheetViews>
    <sheetView showGridLines="0" tabSelected="1" topLeftCell="E1" zoomScale="110" zoomScaleNormal="110" workbookViewId="0">
      <selection activeCell="M33" sqref="M33"/>
    </sheetView>
  </sheetViews>
  <sheetFormatPr baseColWidth="10" defaultRowHeight="15" x14ac:dyDescent="0.25"/>
  <cols>
    <col min="14" max="14" width="8.5703125" customWidth="1"/>
    <col min="16" max="16" width="13.5703125" customWidth="1"/>
    <col min="20" max="20" width="10.42578125" customWidth="1"/>
    <col min="21" max="21" width="11.42578125" customWidth="1"/>
  </cols>
  <sheetData>
    <row r="1" spans="1:22" x14ac:dyDescent="0.25">
      <c r="A1" s="77" t="s">
        <v>30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</row>
    <row r="2" spans="1:22" x14ac:dyDescent="0.2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</row>
    <row r="4" spans="1:22" ht="23.25" x14ac:dyDescent="0.35">
      <c r="A4" s="78" t="s">
        <v>0</v>
      </c>
      <c r="B4" s="78"/>
      <c r="C4" s="78"/>
      <c r="D4" s="78"/>
      <c r="E4" s="78"/>
      <c r="F4" s="78"/>
      <c r="G4" s="78"/>
      <c r="H4" s="77" t="s">
        <v>12</v>
      </c>
      <c r="I4" s="77"/>
      <c r="J4" s="77"/>
      <c r="K4" s="77"/>
      <c r="L4" s="77"/>
      <c r="M4" s="77"/>
    </row>
    <row r="5" spans="1:22" ht="15.75" thickBot="1" x14ac:dyDescent="0.3">
      <c r="A5" s="78"/>
      <c r="B5" s="78"/>
      <c r="C5" s="78"/>
      <c r="D5" s="78"/>
      <c r="E5" s="78"/>
      <c r="F5" s="78"/>
      <c r="G5" s="78"/>
      <c r="H5" s="7" t="s">
        <v>6</v>
      </c>
      <c r="I5" s="7" t="s">
        <v>7</v>
      </c>
      <c r="J5" s="7" t="s">
        <v>8</v>
      </c>
      <c r="K5" s="7" t="s">
        <v>9</v>
      </c>
      <c r="L5" s="7" t="s">
        <v>10</v>
      </c>
      <c r="M5" s="7" t="s">
        <v>11</v>
      </c>
      <c r="N5" s="16"/>
    </row>
    <row r="6" spans="1:22" ht="17.25" thickBot="1" x14ac:dyDescent="0.3">
      <c r="A6" s="80" t="s">
        <v>1</v>
      </c>
      <c r="B6" s="80"/>
      <c r="C6" s="80"/>
      <c r="D6" s="85" t="s">
        <v>40</v>
      </c>
      <c r="E6" s="85"/>
      <c r="F6" s="85"/>
      <c r="G6" s="85"/>
      <c r="H6" s="8">
        <v>-1</v>
      </c>
      <c r="I6" s="8">
        <v>5</v>
      </c>
      <c r="J6" s="8">
        <v>-25</v>
      </c>
      <c r="K6" s="8">
        <v>50</v>
      </c>
      <c r="L6" s="46"/>
      <c r="M6" s="46"/>
      <c r="N6" s="17"/>
      <c r="O6" s="21"/>
      <c r="P6" s="17"/>
      <c r="Q6" s="18"/>
    </row>
    <row r="7" spans="1:22" ht="17.25" thickBot="1" x14ac:dyDescent="0.35">
      <c r="A7" s="79" t="s">
        <v>2</v>
      </c>
      <c r="B7" s="79"/>
      <c r="C7" s="79"/>
      <c r="D7" s="90" t="s">
        <v>36</v>
      </c>
      <c r="E7" s="90"/>
      <c r="F7" s="90"/>
      <c r="G7" s="90"/>
      <c r="H7" s="9">
        <v>-4</v>
      </c>
      <c r="I7" s="9">
        <v>10</v>
      </c>
      <c r="J7" s="47"/>
      <c r="K7" s="47"/>
      <c r="L7" s="47"/>
      <c r="M7" s="47"/>
      <c r="N7" s="58"/>
      <c r="O7" s="45"/>
      <c r="P7" s="19"/>
      <c r="Q7" s="22"/>
      <c r="R7" s="23"/>
    </row>
    <row r="8" spans="1:22" ht="17.25" thickBot="1" x14ac:dyDescent="0.3">
      <c r="A8" s="81" t="s">
        <v>3</v>
      </c>
      <c r="B8" s="81"/>
      <c r="C8" s="81"/>
      <c r="D8" s="93" t="s">
        <v>37</v>
      </c>
      <c r="E8" s="93"/>
      <c r="F8" s="93"/>
      <c r="G8" s="93"/>
      <c r="H8" s="10">
        <v>0.5</v>
      </c>
      <c r="I8" s="10">
        <v>3</v>
      </c>
      <c r="J8" s="10">
        <v>-25</v>
      </c>
      <c r="K8" s="48"/>
      <c r="L8" s="48"/>
      <c r="M8" s="48"/>
      <c r="N8" s="43"/>
      <c r="O8" s="44"/>
      <c r="P8" s="19"/>
      <c r="Q8" s="24"/>
      <c r="R8" s="25"/>
      <c r="S8" s="26"/>
    </row>
    <row r="9" spans="1:22" ht="17.25" thickBot="1" x14ac:dyDescent="0.3">
      <c r="A9" s="82" t="s">
        <v>4</v>
      </c>
      <c r="B9" s="82"/>
      <c r="C9" s="82"/>
      <c r="D9" s="94" t="s">
        <v>38</v>
      </c>
      <c r="E9" s="94"/>
      <c r="F9" s="94"/>
      <c r="G9" s="94"/>
      <c r="H9" s="11">
        <v>7.4999999999999997E-2</v>
      </c>
      <c r="I9" s="11">
        <v>0.25</v>
      </c>
      <c r="J9" s="11">
        <v>-3</v>
      </c>
      <c r="K9" s="11">
        <v>0</v>
      </c>
      <c r="L9" s="49"/>
      <c r="M9" s="49"/>
      <c r="N9" s="30"/>
      <c r="O9" s="31"/>
      <c r="P9" s="19"/>
      <c r="Q9" s="24"/>
      <c r="R9" s="27"/>
      <c r="S9" s="28"/>
      <c r="T9" s="29"/>
    </row>
    <row r="10" spans="1:22" ht="17.25" thickBot="1" x14ac:dyDescent="0.35">
      <c r="A10" s="83" t="s">
        <v>5</v>
      </c>
      <c r="B10" s="83"/>
      <c r="C10" s="83"/>
      <c r="D10" s="91"/>
      <c r="E10" s="91"/>
      <c r="F10" s="91"/>
      <c r="G10" s="91"/>
      <c r="H10" s="12">
        <v>1</v>
      </c>
      <c r="I10" s="12">
        <v>2</v>
      </c>
      <c r="J10" s="12">
        <v>0.5</v>
      </c>
      <c r="K10" s="12">
        <v>0</v>
      </c>
      <c r="L10" s="12">
        <v>-20</v>
      </c>
      <c r="M10" s="50"/>
      <c r="N10" s="33"/>
      <c r="O10" s="34"/>
      <c r="P10" s="19"/>
      <c r="Q10" s="24"/>
      <c r="R10" s="27"/>
      <c r="S10" s="32"/>
      <c r="T10" s="35"/>
      <c r="U10" s="36"/>
    </row>
    <row r="11" spans="1:22" ht="17.25" thickBot="1" x14ac:dyDescent="0.3">
      <c r="A11" s="84" t="s">
        <v>26</v>
      </c>
      <c r="B11" s="84"/>
      <c r="C11" s="84"/>
      <c r="D11" s="92" t="s">
        <v>39</v>
      </c>
      <c r="E11" s="92"/>
      <c r="F11" s="92"/>
      <c r="G11" s="92"/>
      <c r="H11" s="13">
        <v>10</v>
      </c>
      <c r="I11" s="13">
        <v>5</v>
      </c>
      <c r="J11" s="13">
        <v>-50</v>
      </c>
      <c r="K11" s="13">
        <v>0</v>
      </c>
      <c r="L11" s="51"/>
      <c r="M11" s="51"/>
      <c r="N11" s="38"/>
      <c r="O11" s="39"/>
      <c r="P11" s="19"/>
      <c r="Q11" s="24"/>
      <c r="R11" s="27"/>
      <c r="S11" s="32"/>
      <c r="T11" s="37"/>
      <c r="U11" s="40"/>
      <c r="V11" s="41"/>
    </row>
    <row r="12" spans="1:22" ht="15.75" thickBot="1" x14ac:dyDescent="0.3">
      <c r="P12" s="19"/>
      <c r="Q12" s="24"/>
      <c r="R12" s="27"/>
      <c r="S12" s="32"/>
      <c r="T12" s="37"/>
      <c r="U12" s="42"/>
    </row>
    <row r="13" spans="1:22" ht="24" thickBot="1" x14ac:dyDescent="0.4">
      <c r="A13" s="78" t="s">
        <v>13</v>
      </c>
      <c r="B13" s="78"/>
      <c r="C13" s="78"/>
      <c r="D13" s="78"/>
      <c r="E13" s="78"/>
      <c r="F13" s="78"/>
      <c r="G13" s="78"/>
      <c r="H13" s="77" t="s">
        <v>14</v>
      </c>
      <c r="I13" s="77"/>
      <c r="J13" s="77" t="s">
        <v>15</v>
      </c>
      <c r="K13" s="77"/>
      <c r="L13" s="77" t="s">
        <v>16</v>
      </c>
      <c r="M13" s="77"/>
      <c r="O13" s="14" t="s">
        <v>22</v>
      </c>
      <c r="P13" s="67" t="s">
        <v>35</v>
      </c>
      <c r="Q13" s="68" t="s">
        <v>2</v>
      </c>
      <c r="R13" s="69" t="s">
        <v>23</v>
      </c>
      <c r="S13" s="70" t="s">
        <v>24</v>
      </c>
      <c r="T13" s="71" t="s">
        <v>34</v>
      </c>
      <c r="U13" s="72" t="s">
        <v>25</v>
      </c>
    </row>
    <row r="14" spans="1:22" ht="15.75" thickBot="1" x14ac:dyDescent="0.3">
      <c r="A14" s="78"/>
      <c r="B14" s="78"/>
      <c r="C14" s="78"/>
      <c r="D14" s="78"/>
      <c r="E14" s="78"/>
      <c r="F14" s="78"/>
      <c r="G14" s="78"/>
      <c r="H14" s="86">
        <v>-10</v>
      </c>
      <c r="I14" s="86"/>
      <c r="J14" s="87">
        <v>0.2</v>
      </c>
      <c r="K14" s="88"/>
      <c r="L14" s="86">
        <f>H14+J14*100</f>
        <v>10</v>
      </c>
      <c r="M14" s="89"/>
      <c r="N14" s="75">
        <v>1</v>
      </c>
      <c r="O14" s="15">
        <f>H14</f>
        <v>-10</v>
      </c>
      <c r="P14" s="20">
        <f>$H$6*ABS($I$6*O14+$J$6)-$K$6</f>
        <v>-125</v>
      </c>
      <c r="Q14" s="60">
        <f>$H$7*O14+$I$7</f>
        <v>50</v>
      </c>
      <c r="R14" s="62">
        <f>$H$8*O14^2+$I$8*O14+$J$8</f>
        <v>-5</v>
      </c>
      <c r="S14" s="64">
        <f>$H$9*O14^3+$I$9*O14^2+$J$9*O14+$K$9</f>
        <v>-20</v>
      </c>
      <c r="T14" s="73">
        <f>$H$10*$I$10^(($J$10*O14)-$K$10)+$L$10</f>
        <v>-19.96875</v>
      </c>
      <c r="U14" s="66"/>
    </row>
    <row r="15" spans="1:22" x14ac:dyDescent="0.25">
      <c r="N15" s="75">
        <v>2</v>
      </c>
      <c r="O15" s="15">
        <f>O14+$J$14</f>
        <v>-9.8000000000000007</v>
      </c>
      <c r="P15" s="20">
        <f t="shared" ref="P15:P78" si="0">$H$6*ABS($I$6*O15+$J$6)-$K$6</f>
        <v>-124</v>
      </c>
      <c r="Q15" s="60">
        <f t="shared" ref="Q15:Q78" si="1">$H$7*O15+$I$7</f>
        <v>49.2</v>
      </c>
      <c r="R15" s="62">
        <f t="shared" ref="R15:R78" si="2">$H$8*O15^2+$I$8*O15+$J$8</f>
        <v>-6.3799999999999919</v>
      </c>
      <c r="S15" s="64">
        <f>$H$9*O15^3+$I$9*O15^2+$J$9*O15+$K$9</f>
        <v>-17.179400000000005</v>
      </c>
      <c r="T15" s="73">
        <f>$H$10*$I$10^(($J$10*O15)-$K$10)+$L$10</f>
        <v>-19.966507079295742</v>
      </c>
      <c r="U15" s="66">
        <f>$H$11*LN($I$11*O15-$J$11)+$K$11</f>
        <v>0</v>
      </c>
    </row>
    <row r="16" spans="1:22" x14ac:dyDescent="0.25">
      <c r="N16" s="75">
        <v>3</v>
      </c>
      <c r="O16" s="15">
        <f t="shared" ref="O16:O79" si="3">O15+$J$14</f>
        <v>-9.6000000000000014</v>
      </c>
      <c r="P16" s="20">
        <f t="shared" si="0"/>
        <v>-123</v>
      </c>
      <c r="Q16" s="60">
        <f t="shared" si="1"/>
        <v>48.400000000000006</v>
      </c>
      <c r="R16" s="62">
        <f t="shared" si="2"/>
        <v>-7.7199999999999918</v>
      </c>
      <c r="S16" s="64">
        <f t="shared" ref="S16:S79" si="4">$H$9*O16^3+$I$9*O16^2+$J$9*O16+$K$9</f>
        <v>-14.515200000000014</v>
      </c>
      <c r="T16" s="73">
        <f>$H$10*$I$10^(($J$10*O16)-$K$10)+$L$10</f>
        <v>-19.964103176406343</v>
      </c>
      <c r="U16" s="66">
        <f>$H$11*LN($I$11*O16-$J$11)+$K$11</f>
        <v>6.9314718055994176</v>
      </c>
    </row>
    <row r="17" spans="6:21" x14ac:dyDescent="0.25">
      <c r="N17" s="75">
        <v>4</v>
      </c>
      <c r="O17" s="15">
        <f t="shared" si="3"/>
        <v>-9.4000000000000021</v>
      </c>
      <c r="P17" s="20">
        <f t="shared" si="0"/>
        <v>-122.00000000000001</v>
      </c>
      <c r="Q17" s="60">
        <f t="shared" si="1"/>
        <v>47.600000000000009</v>
      </c>
      <c r="R17" s="62">
        <f t="shared" si="2"/>
        <v>-9.0199999999999854</v>
      </c>
      <c r="S17" s="64">
        <f t="shared" si="4"/>
        <v>-12.00380000000003</v>
      </c>
      <c r="T17" s="73">
        <f t="shared" ref="T17:T35" si="5">$H$10*$I$10^(($J$10*O17)-$K$10)+$L$10</f>
        <v>-19.96152673708297</v>
      </c>
      <c r="U17" s="66">
        <f>$H$11*LN($I$11*O17-$J$11)+$K$11</f>
        <v>10.986122886681049</v>
      </c>
    </row>
    <row r="18" spans="6:21" x14ac:dyDescent="0.25">
      <c r="F18" s="52"/>
      <c r="N18" s="75">
        <v>5</v>
      </c>
      <c r="O18" s="15">
        <f t="shared" si="3"/>
        <v>-9.2000000000000028</v>
      </c>
      <c r="P18" s="20">
        <f t="shared" si="0"/>
        <v>-121.00000000000001</v>
      </c>
      <c r="Q18" s="60">
        <f t="shared" si="1"/>
        <v>46.800000000000011</v>
      </c>
      <c r="R18" s="62">
        <f t="shared" si="2"/>
        <v>-10.27999999999998</v>
      </c>
      <c r="S18" s="64">
        <f t="shared" si="4"/>
        <v>-9.6416000000000395</v>
      </c>
      <c r="T18" s="73">
        <f t="shared" si="5"/>
        <v>-19.958765377788346</v>
      </c>
      <c r="U18" s="66">
        <f t="shared" ref="U18:U81" si="6">$H$11*LN($I$11*O18-$J$11)+$K$11</f>
        <v>13.862943611198871</v>
      </c>
    </row>
    <row r="19" spans="6:21" x14ac:dyDescent="0.25">
      <c r="N19" s="75">
        <v>6</v>
      </c>
      <c r="O19" s="15">
        <f t="shared" si="3"/>
        <v>-9.0000000000000036</v>
      </c>
      <c r="P19" s="20">
        <f t="shared" si="0"/>
        <v>-120.00000000000001</v>
      </c>
      <c r="Q19" s="60">
        <f t="shared" si="1"/>
        <v>46.000000000000014</v>
      </c>
      <c r="R19" s="62">
        <f t="shared" si="2"/>
        <v>-11.499999999999982</v>
      </c>
      <c r="S19" s="64">
        <f t="shared" si="4"/>
        <v>-7.4250000000000362</v>
      </c>
      <c r="T19" s="73">
        <f t="shared" si="5"/>
        <v>-19.95580582617584</v>
      </c>
      <c r="U19" s="66">
        <f t="shared" si="6"/>
        <v>16.094379124340975</v>
      </c>
    </row>
    <row r="20" spans="6:21" x14ac:dyDescent="0.25">
      <c r="N20" s="75">
        <v>7</v>
      </c>
      <c r="O20" s="15">
        <f t="shared" si="3"/>
        <v>-8.8000000000000043</v>
      </c>
      <c r="P20" s="20">
        <f t="shared" si="0"/>
        <v>-119.00000000000003</v>
      </c>
      <c r="Q20" s="60">
        <f t="shared" si="1"/>
        <v>45.200000000000017</v>
      </c>
      <c r="R20" s="62">
        <f t="shared" si="2"/>
        <v>-12.679999999999978</v>
      </c>
      <c r="S20" s="64">
        <f t="shared" si="4"/>
        <v>-5.3504000000000325</v>
      </c>
      <c r="T20" s="73">
        <f t="shared" si="5"/>
        <v>-19.952633857296551</v>
      </c>
      <c r="U20" s="66">
        <f t="shared" si="6"/>
        <v>17.917594692280513</v>
      </c>
    </row>
    <row r="21" spans="6:21" x14ac:dyDescent="0.25">
      <c r="N21" s="75">
        <v>8</v>
      </c>
      <c r="O21" s="15">
        <f t="shared" si="3"/>
        <v>-8.600000000000005</v>
      </c>
      <c r="P21" s="20">
        <f t="shared" si="0"/>
        <v>-118.00000000000003</v>
      </c>
      <c r="Q21" s="60">
        <f t="shared" si="1"/>
        <v>44.40000000000002</v>
      </c>
      <c r="R21" s="62">
        <f t="shared" si="2"/>
        <v>-13.819999999999975</v>
      </c>
      <c r="S21" s="64">
        <f t="shared" si="4"/>
        <v>-3.4142000000000436</v>
      </c>
      <c r="T21" s="73">
        <f t="shared" si="5"/>
        <v>-19.949234225227734</v>
      </c>
      <c r="U21" s="66">
        <f t="shared" si="6"/>
        <v>19.459101490553092</v>
      </c>
    </row>
    <row r="22" spans="6:21" x14ac:dyDescent="0.25">
      <c r="N22" s="75">
        <v>9</v>
      </c>
      <c r="O22" s="15">
        <f t="shared" si="3"/>
        <v>-8.4000000000000057</v>
      </c>
      <c r="P22" s="20">
        <f t="shared" si="0"/>
        <v>-117.00000000000003</v>
      </c>
      <c r="Q22" s="60">
        <f t="shared" si="1"/>
        <v>43.600000000000023</v>
      </c>
      <c r="R22" s="62">
        <f t="shared" si="2"/>
        <v>-14.919999999999966</v>
      </c>
      <c r="S22" s="64">
        <f t="shared" si="4"/>
        <v>-1.6128000000000462</v>
      </c>
      <c r="T22" s="73">
        <f t="shared" si="5"/>
        <v>-19.945590589793991</v>
      </c>
      <c r="U22" s="66">
        <f t="shared" si="6"/>
        <v>20.794415416798323</v>
      </c>
    </row>
    <row r="23" spans="6:21" x14ac:dyDescent="0.25">
      <c r="N23" s="75">
        <v>10</v>
      </c>
      <c r="O23" s="15">
        <f t="shared" si="3"/>
        <v>-8.2000000000000064</v>
      </c>
      <c r="P23" s="20">
        <f t="shared" si="0"/>
        <v>-116.00000000000003</v>
      </c>
      <c r="Q23" s="60">
        <f t="shared" si="1"/>
        <v>42.800000000000026</v>
      </c>
      <c r="R23" s="62">
        <f t="shared" si="2"/>
        <v>-15.979999999999965</v>
      </c>
      <c r="S23" s="64">
        <f t="shared" si="4"/>
        <v>5.739999999995149E-2</v>
      </c>
      <c r="T23" s="73">
        <f t="shared" si="5"/>
        <v>-19.941685438028948</v>
      </c>
      <c r="U23" s="66">
        <f t="shared" si="6"/>
        <v>21.972245773362161</v>
      </c>
    </row>
    <row r="24" spans="6:21" x14ac:dyDescent="0.25">
      <c r="N24" s="75">
        <v>11</v>
      </c>
      <c r="O24" s="15">
        <f t="shared" si="3"/>
        <v>-8.0000000000000071</v>
      </c>
      <c r="P24" s="20">
        <f t="shared" si="0"/>
        <v>-115.00000000000003</v>
      </c>
      <c r="Q24" s="60">
        <f t="shared" si="1"/>
        <v>42.000000000000028</v>
      </c>
      <c r="R24" s="62">
        <f t="shared" si="2"/>
        <v>-16.999999999999964</v>
      </c>
      <c r="S24" s="64">
        <f t="shared" si="4"/>
        <v>1.5999999999999517</v>
      </c>
      <c r="T24" s="73">
        <f t="shared" si="5"/>
        <v>-19.9375</v>
      </c>
      <c r="U24" s="66">
        <f t="shared" si="6"/>
        <v>23.025850929940425</v>
      </c>
    </row>
    <row r="25" spans="6:21" x14ac:dyDescent="0.25">
      <c r="N25" s="75">
        <v>12</v>
      </c>
      <c r="O25" s="15">
        <f t="shared" si="3"/>
        <v>-7.8000000000000069</v>
      </c>
      <c r="P25" s="20">
        <f t="shared" si="0"/>
        <v>-114.00000000000003</v>
      </c>
      <c r="Q25" s="60">
        <f t="shared" si="1"/>
        <v>41.200000000000031</v>
      </c>
      <c r="R25" s="62">
        <f t="shared" si="2"/>
        <v>-17.979999999999965</v>
      </c>
      <c r="S25" s="64">
        <f t="shared" si="4"/>
        <v>3.0185999999999567</v>
      </c>
      <c r="T25" s="73">
        <f t="shared" si="5"/>
        <v>-19.933014158591483</v>
      </c>
      <c r="U25" s="66">
        <f t="shared" si="6"/>
        <v>23.978952727983671</v>
      </c>
    </row>
    <row r="26" spans="6:21" x14ac:dyDescent="0.25">
      <c r="N26" s="75">
        <v>13</v>
      </c>
      <c r="O26" s="15">
        <f t="shared" si="3"/>
        <v>-7.6000000000000068</v>
      </c>
      <c r="P26" s="20">
        <f t="shared" si="0"/>
        <v>-113.00000000000003</v>
      </c>
      <c r="Q26" s="60">
        <f t="shared" si="1"/>
        <v>40.400000000000027</v>
      </c>
      <c r="R26" s="62">
        <f t="shared" si="2"/>
        <v>-18.919999999999966</v>
      </c>
      <c r="S26" s="64">
        <f t="shared" si="4"/>
        <v>4.316799999999958</v>
      </c>
      <c r="T26" s="73">
        <f t="shared" si="5"/>
        <v>-19.928206352812687</v>
      </c>
      <c r="U26" s="66">
        <f t="shared" si="6"/>
        <v>24.849066497879974</v>
      </c>
    </row>
    <row r="27" spans="6:21" x14ac:dyDescent="0.25">
      <c r="N27" s="75">
        <v>14</v>
      </c>
      <c r="O27" s="15">
        <f t="shared" si="3"/>
        <v>-7.4000000000000066</v>
      </c>
      <c r="P27" s="20">
        <f t="shared" si="0"/>
        <v>-112.00000000000003</v>
      </c>
      <c r="Q27" s="60">
        <f t="shared" si="1"/>
        <v>39.600000000000023</v>
      </c>
      <c r="R27" s="62">
        <f t="shared" si="2"/>
        <v>-19.819999999999972</v>
      </c>
      <c r="S27" s="64">
        <f t="shared" si="4"/>
        <v>5.4981999999999651</v>
      </c>
      <c r="T27" s="73">
        <f t="shared" si="5"/>
        <v>-19.923053474165943</v>
      </c>
      <c r="U27" s="66">
        <f t="shared" si="6"/>
        <v>25.649493574615342</v>
      </c>
    </row>
    <row r="28" spans="6:21" x14ac:dyDescent="0.25">
      <c r="N28" s="75">
        <v>15</v>
      </c>
      <c r="O28" s="15">
        <f t="shared" si="3"/>
        <v>-7.2000000000000064</v>
      </c>
      <c r="P28" s="20">
        <f t="shared" si="0"/>
        <v>-111.00000000000003</v>
      </c>
      <c r="Q28" s="60">
        <f t="shared" si="1"/>
        <v>38.800000000000026</v>
      </c>
      <c r="R28" s="62">
        <f t="shared" si="2"/>
        <v>-20.679999999999975</v>
      </c>
      <c r="S28" s="64">
        <f t="shared" si="4"/>
        <v>6.5663999999999696</v>
      </c>
      <c r="T28" s="73">
        <f t="shared" si="5"/>
        <v>-19.917530755576696</v>
      </c>
      <c r="U28" s="66">
        <f t="shared" si="6"/>
        <v>26.390573296152567</v>
      </c>
    </row>
    <row r="29" spans="6:21" x14ac:dyDescent="0.25">
      <c r="N29" s="75">
        <v>16</v>
      </c>
      <c r="O29" s="15">
        <f t="shared" si="3"/>
        <v>-7.0000000000000062</v>
      </c>
      <c r="P29" s="20">
        <f t="shared" si="0"/>
        <v>-110.00000000000003</v>
      </c>
      <c r="Q29" s="60">
        <f t="shared" si="1"/>
        <v>38.000000000000028</v>
      </c>
      <c r="R29" s="62">
        <f t="shared" si="2"/>
        <v>-21.499999999999975</v>
      </c>
      <c r="S29" s="64">
        <f t="shared" si="4"/>
        <v>7.5249999999999702</v>
      </c>
      <c r="T29" s="73">
        <f t="shared" si="5"/>
        <v>-19.911611652351681</v>
      </c>
      <c r="U29" s="66">
        <f t="shared" si="6"/>
        <v>27.080502011022084</v>
      </c>
    </row>
    <row r="30" spans="6:21" x14ac:dyDescent="0.25">
      <c r="N30" s="75">
        <v>17</v>
      </c>
      <c r="O30" s="15">
        <f t="shared" si="3"/>
        <v>-6.800000000000006</v>
      </c>
      <c r="P30" s="20">
        <f t="shared" si="0"/>
        <v>-109.00000000000003</v>
      </c>
      <c r="Q30" s="60">
        <f t="shared" si="1"/>
        <v>37.200000000000024</v>
      </c>
      <c r="R30" s="62">
        <f t="shared" si="2"/>
        <v>-22.27999999999998</v>
      </c>
      <c r="S30" s="64">
        <f t="shared" si="4"/>
        <v>8.3775999999999797</v>
      </c>
      <c r="T30" s="73">
        <f t="shared" si="5"/>
        <v>-19.905267714593101</v>
      </c>
      <c r="U30" s="66">
        <f t="shared" si="6"/>
        <v>27.725887222397795</v>
      </c>
    </row>
    <row r="31" spans="6:21" x14ac:dyDescent="0.25">
      <c r="N31" s="75">
        <v>18</v>
      </c>
      <c r="O31" s="15">
        <f t="shared" si="3"/>
        <v>-6.6000000000000059</v>
      </c>
      <c r="P31" s="20">
        <f t="shared" si="0"/>
        <v>-108.00000000000003</v>
      </c>
      <c r="Q31" s="60">
        <f t="shared" si="1"/>
        <v>36.40000000000002</v>
      </c>
      <c r="R31" s="62">
        <f t="shared" si="2"/>
        <v>-23.019999999999978</v>
      </c>
      <c r="S31" s="64">
        <f t="shared" si="4"/>
        <v>9.127799999999981</v>
      </c>
      <c r="T31" s="73">
        <f t="shared" si="5"/>
        <v>-19.898468450455471</v>
      </c>
      <c r="U31" s="66">
        <f t="shared" si="6"/>
        <v>28.332133440562146</v>
      </c>
    </row>
    <row r="32" spans="6:21" x14ac:dyDescent="0.25">
      <c r="N32" s="75">
        <v>19</v>
      </c>
      <c r="O32" s="15">
        <f t="shared" si="3"/>
        <v>-6.4000000000000057</v>
      </c>
      <c r="P32" s="20">
        <f t="shared" si="0"/>
        <v>-107.00000000000003</v>
      </c>
      <c r="Q32" s="60">
        <f t="shared" si="1"/>
        <v>35.600000000000023</v>
      </c>
      <c r="R32" s="62">
        <f t="shared" si="2"/>
        <v>-23.719999999999981</v>
      </c>
      <c r="S32" s="64">
        <f t="shared" si="4"/>
        <v>9.7791999999999835</v>
      </c>
      <c r="T32" s="73">
        <f t="shared" si="5"/>
        <v>-19.891181179587985</v>
      </c>
      <c r="U32" s="66">
        <f t="shared" si="6"/>
        <v>28.903717578961633</v>
      </c>
    </row>
    <row r="33" spans="14:21" x14ac:dyDescent="0.25">
      <c r="N33" s="75">
        <v>20</v>
      </c>
      <c r="O33" s="15">
        <f t="shared" si="3"/>
        <v>-6.2000000000000055</v>
      </c>
      <c r="P33" s="20">
        <f t="shared" si="0"/>
        <v>-106.00000000000003</v>
      </c>
      <c r="Q33" s="60">
        <f t="shared" si="1"/>
        <v>34.800000000000026</v>
      </c>
      <c r="R33" s="62">
        <f t="shared" si="2"/>
        <v>-24.379999999999981</v>
      </c>
      <c r="S33" s="64">
        <f t="shared" si="4"/>
        <v>10.335399999999986</v>
      </c>
      <c r="T33" s="73">
        <f t="shared" si="5"/>
        <v>-19.883370876057899</v>
      </c>
      <c r="U33" s="66">
        <f t="shared" si="6"/>
        <v>29.444389791664388</v>
      </c>
    </row>
    <row r="34" spans="14:21" x14ac:dyDescent="0.25">
      <c r="N34" s="75">
        <v>21</v>
      </c>
      <c r="O34" s="15">
        <f t="shared" si="3"/>
        <v>-6.0000000000000053</v>
      </c>
      <c r="P34" s="20">
        <f t="shared" si="0"/>
        <v>-105.00000000000003</v>
      </c>
      <c r="Q34" s="60">
        <f t="shared" si="1"/>
        <v>34.000000000000021</v>
      </c>
      <c r="R34" s="62">
        <f t="shared" si="2"/>
        <v>-24.999999999999982</v>
      </c>
      <c r="S34" s="64">
        <f t="shared" si="4"/>
        <v>10.799999999999988</v>
      </c>
      <c r="T34" s="73">
        <f t="shared" si="5"/>
        <v>-19.875</v>
      </c>
      <c r="U34" s="66">
        <f t="shared" si="6"/>
        <v>29.957322735539897</v>
      </c>
    </row>
    <row r="35" spans="14:21" x14ac:dyDescent="0.25">
      <c r="N35" s="75">
        <v>22</v>
      </c>
      <c r="O35" s="15">
        <f t="shared" si="3"/>
        <v>-5.8000000000000052</v>
      </c>
      <c r="P35" s="20">
        <f t="shared" si="0"/>
        <v>-104.00000000000003</v>
      </c>
      <c r="Q35" s="60">
        <f t="shared" si="1"/>
        <v>33.200000000000017</v>
      </c>
      <c r="R35" s="62">
        <f t="shared" si="2"/>
        <v>-25.579999999999988</v>
      </c>
      <c r="S35" s="64">
        <f t="shared" si="4"/>
        <v>11.176599999999993</v>
      </c>
      <c r="T35" s="73">
        <f t="shared" si="5"/>
        <v>-19.866028317182963</v>
      </c>
      <c r="U35" s="66">
        <f t="shared" si="6"/>
        <v>30.445224377234219</v>
      </c>
    </row>
    <row r="36" spans="14:21" x14ac:dyDescent="0.25">
      <c r="N36" s="75">
        <v>23</v>
      </c>
      <c r="O36" s="15">
        <f t="shared" si="3"/>
        <v>-5.600000000000005</v>
      </c>
      <c r="P36" s="20">
        <f t="shared" si="0"/>
        <v>-103.00000000000003</v>
      </c>
      <c r="Q36" s="60">
        <f t="shared" si="1"/>
        <v>32.40000000000002</v>
      </c>
      <c r="R36" s="62">
        <f t="shared" si="2"/>
        <v>-26.119999999999987</v>
      </c>
      <c r="S36" s="64">
        <f t="shared" si="4"/>
        <v>11.468799999999995</v>
      </c>
      <c r="T36" s="73">
        <f>$H$10*$I$10^(($J$10*O36)-$K$10)+$L$10</f>
        <v>-19.85641270562537</v>
      </c>
      <c r="U36" s="66">
        <f t="shared" si="6"/>
        <v>30.910424533583146</v>
      </c>
    </row>
    <row r="37" spans="14:21" x14ac:dyDescent="0.25">
      <c r="N37" s="75">
        <v>24</v>
      </c>
      <c r="O37" s="15">
        <f t="shared" si="3"/>
        <v>-5.4000000000000048</v>
      </c>
      <c r="P37" s="20">
        <f t="shared" si="0"/>
        <v>-102.00000000000003</v>
      </c>
      <c r="Q37" s="60">
        <f t="shared" si="1"/>
        <v>31.600000000000019</v>
      </c>
      <c r="R37" s="62">
        <f t="shared" si="2"/>
        <v>-26.619999999999987</v>
      </c>
      <c r="S37" s="64">
        <f t="shared" si="4"/>
        <v>11.680199999999996</v>
      </c>
      <c r="T37" s="73">
        <f>$H$10*$I$10^(($J$10*O37)-$K$10)+$L$10</f>
        <v>-19.846106948331887</v>
      </c>
      <c r="U37" s="66">
        <f t="shared" si="6"/>
        <v>31.35494215929149</v>
      </c>
    </row>
    <row r="38" spans="14:21" x14ac:dyDescent="0.25">
      <c r="N38" s="75">
        <v>25</v>
      </c>
      <c r="O38" s="15">
        <f t="shared" si="3"/>
        <v>-5.2000000000000046</v>
      </c>
      <c r="P38" s="20">
        <f t="shared" si="0"/>
        <v>-101.00000000000003</v>
      </c>
      <c r="Q38" s="60">
        <f t="shared" si="1"/>
        <v>30.800000000000018</v>
      </c>
      <c r="R38" s="62">
        <f t="shared" si="2"/>
        <v>-27.079999999999991</v>
      </c>
      <c r="S38" s="64">
        <f t="shared" si="4"/>
        <v>11.814399999999999</v>
      </c>
      <c r="T38" s="73">
        <f>$H$10*$I$10^(($J$10*O38)-$K$10)+$L$10</f>
        <v>-19.835061511153388</v>
      </c>
      <c r="U38" s="66">
        <f t="shared" si="6"/>
        <v>31.78053830347945</v>
      </c>
    </row>
    <row r="39" spans="14:21" x14ac:dyDescent="0.25">
      <c r="N39" s="75">
        <v>26</v>
      </c>
      <c r="O39" s="15">
        <f t="shared" si="3"/>
        <v>-5.0000000000000044</v>
      </c>
      <c r="P39" s="20">
        <f t="shared" si="0"/>
        <v>-100.00000000000003</v>
      </c>
      <c r="Q39" s="60">
        <f t="shared" si="1"/>
        <v>30.000000000000018</v>
      </c>
      <c r="R39" s="62">
        <f t="shared" si="2"/>
        <v>-27.499999999999993</v>
      </c>
      <c r="S39" s="64">
        <f t="shared" si="4"/>
        <v>11.875</v>
      </c>
      <c r="T39" s="73">
        <f t="shared" ref="T39:T43" si="7">$H$10*$I$10^(($J$10*O39)-$K$10)+$L$10</f>
        <v>-19.823223304703362</v>
      </c>
      <c r="U39" s="66">
        <f t="shared" si="6"/>
        <v>32.188758248681999</v>
      </c>
    </row>
    <row r="40" spans="14:21" x14ac:dyDescent="0.25">
      <c r="N40" s="75">
        <v>27</v>
      </c>
      <c r="O40" s="15">
        <f t="shared" si="3"/>
        <v>-4.8000000000000043</v>
      </c>
      <c r="P40" s="20">
        <f t="shared" si="0"/>
        <v>-99.000000000000028</v>
      </c>
      <c r="Q40" s="60">
        <f t="shared" si="1"/>
        <v>29.200000000000017</v>
      </c>
      <c r="R40" s="62">
        <f t="shared" si="2"/>
        <v>-27.879999999999992</v>
      </c>
      <c r="S40" s="64">
        <f t="shared" si="4"/>
        <v>11.865600000000001</v>
      </c>
      <c r="T40" s="73">
        <f t="shared" si="7"/>
        <v>-19.810535429186199</v>
      </c>
      <c r="U40" s="66">
        <f t="shared" si="6"/>
        <v>32.580965380214813</v>
      </c>
    </row>
    <row r="41" spans="14:21" x14ac:dyDescent="0.25">
      <c r="N41" s="75">
        <v>28</v>
      </c>
      <c r="O41" s="15">
        <f t="shared" si="3"/>
        <v>-4.6000000000000041</v>
      </c>
      <c r="P41" s="20">
        <f t="shared" si="0"/>
        <v>-98.000000000000028</v>
      </c>
      <c r="Q41" s="60">
        <f t="shared" si="1"/>
        <v>28.400000000000016</v>
      </c>
      <c r="R41" s="62">
        <f t="shared" si="2"/>
        <v>-28.219999999999992</v>
      </c>
      <c r="S41" s="64">
        <f t="shared" si="4"/>
        <v>11.789800000000001</v>
      </c>
      <c r="T41" s="73">
        <f t="shared" si="7"/>
        <v>-19.796936900910943</v>
      </c>
      <c r="U41" s="66">
        <f t="shared" si="6"/>
        <v>32.958368660043284</v>
      </c>
    </row>
    <row r="42" spans="14:21" x14ac:dyDescent="0.25">
      <c r="N42" s="75">
        <v>29</v>
      </c>
      <c r="O42" s="15">
        <f t="shared" si="3"/>
        <v>-4.4000000000000039</v>
      </c>
      <c r="P42" s="20">
        <f t="shared" si="0"/>
        <v>-97.000000000000028</v>
      </c>
      <c r="Q42" s="60">
        <f t="shared" si="1"/>
        <v>27.600000000000016</v>
      </c>
      <c r="R42" s="62">
        <f t="shared" si="2"/>
        <v>-28.519999999999996</v>
      </c>
      <c r="S42" s="64">
        <f t="shared" si="4"/>
        <v>11.651200000000003</v>
      </c>
      <c r="T42" s="73">
        <f t="shared" si="7"/>
        <v>-19.78236235917597</v>
      </c>
      <c r="U42" s="66">
        <f t="shared" si="6"/>
        <v>33.322045101752032</v>
      </c>
    </row>
    <row r="43" spans="14:21" x14ac:dyDescent="0.25">
      <c r="N43" s="75">
        <v>30</v>
      </c>
      <c r="O43" s="15">
        <f t="shared" si="3"/>
        <v>-4.2000000000000037</v>
      </c>
      <c r="P43" s="20">
        <f t="shared" si="0"/>
        <v>-96.000000000000014</v>
      </c>
      <c r="Q43" s="60">
        <f t="shared" si="1"/>
        <v>26.800000000000015</v>
      </c>
      <c r="R43" s="62">
        <f t="shared" si="2"/>
        <v>-28.779999999999994</v>
      </c>
      <c r="S43" s="64">
        <f t="shared" si="4"/>
        <v>11.453400000000006</v>
      </c>
      <c r="T43" s="73">
        <f t="shared" si="7"/>
        <v>-19.766741752115799</v>
      </c>
      <c r="U43" s="66">
        <f t="shared" si="6"/>
        <v>33.672958299864732</v>
      </c>
    </row>
    <row r="44" spans="14:21" x14ac:dyDescent="0.25">
      <c r="N44" s="75">
        <v>31</v>
      </c>
      <c r="O44" s="15">
        <f t="shared" si="3"/>
        <v>-4.0000000000000036</v>
      </c>
      <c r="P44" s="20">
        <f t="shared" si="0"/>
        <v>-95.000000000000014</v>
      </c>
      <c r="Q44" s="60">
        <f t="shared" si="1"/>
        <v>26.000000000000014</v>
      </c>
      <c r="R44" s="62">
        <f t="shared" si="2"/>
        <v>-28.999999999999996</v>
      </c>
      <c r="S44" s="64">
        <f t="shared" si="4"/>
        <v>11.200000000000006</v>
      </c>
      <c r="T44" s="73">
        <f>$H$10*$I$10^(($J$10*O44)-$K$10)+$L$10</f>
        <v>-19.75</v>
      </c>
      <c r="U44" s="66">
        <f t="shared" si="6"/>
        <v>34.011973816621548</v>
      </c>
    </row>
    <row r="45" spans="14:21" x14ac:dyDescent="0.25">
      <c r="N45" s="75">
        <v>32</v>
      </c>
      <c r="O45" s="15">
        <f t="shared" si="3"/>
        <v>-3.8000000000000034</v>
      </c>
      <c r="P45" s="20">
        <f t="shared" si="0"/>
        <v>-94.000000000000014</v>
      </c>
      <c r="Q45" s="60">
        <f t="shared" si="1"/>
        <v>25.200000000000014</v>
      </c>
      <c r="R45" s="62">
        <f t="shared" si="2"/>
        <v>-29.179999999999996</v>
      </c>
      <c r="S45" s="64">
        <f t="shared" si="4"/>
        <v>10.894600000000004</v>
      </c>
      <c r="T45" s="73">
        <f>$H$10*$I$10^(($J$10*O45)-$K$10)+$L$10</f>
        <v>-19.732056634365929</v>
      </c>
      <c r="U45" s="66">
        <f t="shared" si="6"/>
        <v>34.339872044851461</v>
      </c>
    </row>
    <row r="46" spans="14:21" x14ac:dyDescent="0.25">
      <c r="N46" s="75">
        <v>33</v>
      </c>
      <c r="O46" s="15">
        <f t="shared" si="3"/>
        <v>-3.6000000000000032</v>
      </c>
      <c r="P46" s="20">
        <f t="shared" si="0"/>
        <v>-93.000000000000014</v>
      </c>
      <c r="Q46" s="60">
        <f t="shared" si="1"/>
        <v>24.400000000000013</v>
      </c>
      <c r="R46" s="62">
        <f t="shared" si="2"/>
        <v>-29.32</v>
      </c>
      <c r="S46" s="64">
        <f t="shared" si="4"/>
        <v>10.540800000000006</v>
      </c>
      <c r="T46" s="73">
        <f>$H$10*$I$10^(($J$10*O46)-$K$10)+$L$10</f>
        <v>-19.712825411250741</v>
      </c>
      <c r="U46" s="66">
        <f t="shared" si="6"/>
        <v>34.657359027997259</v>
      </c>
    </row>
    <row r="47" spans="14:21" x14ac:dyDescent="0.25">
      <c r="N47" s="75">
        <v>34</v>
      </c>
      <c r="O47" s="15">
        <f t="shared" si="3"/>
        <v>-3.400000000000003</v>
      </c>
      <c r="P47" s="20">
        <f t="shared" si="0"/>
        <v>-92.000000000000014</v>
      </c>
      <c r="Q47" s="60">
        <f t="shared" si="1"/>
        <v>23.600000000000012</v>
      </c>
      <c r="R47" s="62">
        <f t="shared" si="2"/>
        <v>-29.42</v>
      </c>
      <c r="S47" s="64">
        <f t="shared" si="4"/>
        <v>10.142200000000008</v>
      </c>
      <c r="T47" s="73">
        <f t="shared" ref="T47:T64" si="8">$H$10*$I$10^(($J$10*O47)-$K$10)+$L$10</f>
        <v>-19.69221389666377</v>
      </c>
      <c r="U47" s="66">
        <f t="shared" si="6"/>
        <v>34.965075614664798</v>
      </c>
    </row>
    <row r="48" spans="14:21" x14ac:dyDescent="0.25">
      <c r="N48" s="75">
        <v>35</v>
      </c>
      <c r="O48" s="15">
        <f t="shared" si="3"/>
        <v>-3.2000000000000028</v>
      </c>
      <c r="P48" s="20">
        <f t="shared" si="0"/>
        <v>-91.000000000000014</v>
      </c>
      <c r="Q48" s="60">
        <f t="shared" si="1"/>
        <v>22.800000000000011</v>
      </c>
      <c r="R48" s="62">
        <f t="shared" si="2"/>
        <v>-29.48</v>
      </c>
      <c r="S48" s="64">
        <f t="shared" si="4"/>
        <v>9.7024000000000061</v>
      </c>
      <c r="T48" s="73">
        <f t="shared" si="8"/>
        <v>-19.670123022306775</v>
      </c>
      <c r="U48" s="66">
        <f t="shared" si="6"/>
        <v>35.26360524616161</v>
      </c>
    </row>
    <row r="49" spans="14:21" x14ac:dyDescent="0.25">
      <c r="N49" s="75">
        <v>36</v>
      </c>
      <c r="O49" s="15">
        <f t="shared" si="3"/>
        <v>-3.0000000000000027</v>
      </c>
      <c r="P49" s="20">
        <f t="shared" si="0"/>
        <v>-90.000000000000014</v>
      </c>
      <c r="Q49" s="60">
        <f t="shared" si="1"/>
        <v>22.000000000000011</v>
      </c>
      <c r="R49" s="62">
        <f t="shared" si="2"/>
        <v>-29.5</v>
      </c>
      <c r="S49" s="64">
        <f t="shared" si="4"/>
        <v>9.225000000000005</v>
      </c>
      <c r="T49" s="73">
        <f t="shared" si="8"/>
        <v>-19.646446609406727</v>
      </c>
      <c r="U49" s="66">
        <f t="shared" si="6"/>
        <v>35.553480614894127</v>
      </c>
    </row>
    <row r="50" spans="14:21" x14ac:dyDescent="0.25">
      <c r="N50" s="75">
        <v>37</v>
      </c>
      <c r="O50" s="15">
        <f t="shared" si="3"/>
        <v>-2.8000000000000025</v>
      </c>
      <c r="P50" s="20">
        <f t="shared" si="0"/>
        <v>-89.000000000000014</v>
      </c>
      <c r="Q50" s="60">
        <f t="shared" si="1"/>
        <v>21.20000000000001</v>
      </c>
      <c r="R50" s="62">
        <f t="shared" si="2"/>
        <v>-29.48</v>
      </c>
      <c r="S50" s="64">
        <f t="shared" si="4"/>
        <v>8.7136000000000067</v>
      </c>
      <c r="T50" s="73">
        <f t="shared" si="8"/>
        <v>-19.621070858372402</v>
      </c>
      <c r="U50" s="66">
        <f t="shared" si="6"/>
        <v>35.835189384561097</v>
      </c>
    </row>
    <row r="51" spans="14:21" x14ac:dyDescent="0.25">
      <c r="N51" s="75">
        <v>38</v>
      </c>
      <c r="O51" s="15">
        <f t="shared" si="3"/>
        <v>-2.6000000000000023</v>
      </c>
      <c r="P51" s="20">
        <f t="shared" si="0"/>
        <v>-88.000000000000014</v>
      </c>
      <c r="Q51" s="60">
        <f>$H$7*O51+$I$7</f>
        <v>20.400000000000009</v>
      </c>
      <c r="R51" s="62">
        <f t="shared" si="2"/>
        <v>-29.42</v>
      </c>
      <c r="S51" s="64">
        <f t="shared" si="4"/>
        <v>8.1718000000000064</v>
      </c>
      <c r="T51" s="73">
        <f t="shared" si="8"/>
        <v>-19.593873801821882</v>
      </c>
      <c r="U51" s="66">
        <f t="shared" si="6"/>
        <v>36.109179126442243</v>
      </c>
    </row>
    <row r="52" spans="14:21" x14ac:dyDescent="0.25">
      <c r="N52" s="75">
        <v>39</v>
      </c>
      <c r="O52" s="15">
        <f t="shared" si="3"/>
        <v>-2.4000000000000021</v>
      </c>
      <c r="P52" s="20">
        <f t="shared" si="0"/>
        <v>-87.000000000000014</v>
      </c>
      <c r="Q52" s="60">
        <f t="shared" si="1"/>
        <v>19.600000000000009</v>
      </c>
      <c r="R52" s="62">
        <f t="shared" si="2"/>
        <v>-29.32</v>
      </c>
      <c r="S52" s="64">
        <f t="shared" si="4"/>
        <v>7.6032000000000064</v>
      </c>
      <c r="T52" s="73">
        <f t="shared" si="8"/>
        <v>-19.56472471835194</v>
      </c>
      <c r="U52" s="66">
        <f t="shared" si="6"/>
        <v>36.375861597263849</v>
      </c>
    </row>
    <row r="53" spans="14:21" x14ac:dyDescent="0.25">
      <c r="N53" s="75">
        <v>40</v>
      </c>
      <c r="O53" s="15">
        <f t="shared" si="3"/>
        <v>-2.200000000000002</v>
      </c>
      <c r="P53" s="20">
        <f t="shared" si="0"/>
        <v>-86.000000000000014</v>
      </c>
      <c r="Q53" s="60">
        <f t="shared" si="1"/>
        <v>18.800000000000008</v>
      </c>
      <c r="R53" s="62">
        <f t="shared" si="2"/>
        <v>-29.18</v>
      </c>
      <c r="S53" s="64">
        <f t="shared" si="4"/>
        <v>7.0114000000000063</v>
      </c>
      <c r="T53" s="73">
        <f t="shared" si="8"/>
        <v>-19.533483504231597</v>
      </c>
      <c r="U53" s="66">
        <f t="shared" si="6"/>
        <v>36.635616461296458</v>
      </c>
    </row>
    <row r="54" spans="14:21" x14ac:dyDescent="0.25">
      <c r="N54" s="75">
        <v>41</v>
      </c>
      <c r="O54" s="15">
        <f t="shared" si="3"/>
        <v>-2.0000000000000018</v>
      </c>
      <c r="P54" s="20">
        <f t="shared" si="0"/>
        <v>-85</v>
      </c>
      <c r="Q54" s="60">
        <f t="shared" si="1"/>
        <v>18.000000000000007</v>
      </c>
      <c r="R54" s="62">
        <f t="shared" si="2"/>
        <v>-29</v>
      </c>
      <c r="S54" s="64">
        <f t="shared" si="4"/>
        <v>6.4000000000000057</v>
      </c>
      <c r="T54" s="73">
        <f t="shared" si="8"/>
        <v>-19.5</v>
      </c>
      <c r="U54" s="66">
        <f t="shared" si="6"/>
        <v>36.888794541139362</v>
      </c>
    </row>
    <row r="55" spans="14:21" x14ac:dyDescent="0.25">
      <c r="N55" s="75">
        <v>42</v>
      </c>
      <c r="O55" s="15">
        <f t="shared" si="3"/>
        <v>-1.8000000000000018</v>
      </c>
      <c r="P55" s="20">
        <f t="shared" si="0"/>
        <v>-84</v>
      </c>
      <c r="Q55" s="60">
        <f t="shared" si="1"/>
        <v>17.200000000000006</v>
      </c>
      <c r="R55" s="62">
        <f t="shared" si="2"/>
        <v>-28.78</v>
      </c>
      <c r="S55" s="64">
        <f t="shared" si="4"/>
        <v>5.7726000000000059</v>
      </c>
      <c r="T55" s="73">
        <f t="shared" si="8"/>
        <v>-19.464113268731854</v>
      </c>
      <c r="U55" s="66">
        <f t="shared" si="6"/>
        <v>37.135720667043074</v>
      </c>
    </row>
    <row r="56" spans="14:21" x14ac:dyDescent="0.25">
      <c r="N56" s="75">
        <v>43</v>
      </c>
      <c r="O56" s="15">
        <f t="shared" si="3"/>
        <v>-1.6000000000000019</v>
      </c>
      <c r="P56" s="20">
        <f t="shared" si="0"/>
        <v>-83</v>
      </c>
      <c r="Q56" s="60">
        <f t="shared" si="1"/>
        <v>16.400000000000006</v>
      </c>
      <c r="R56" s="62">
        <f t="shared" si="2"/>
        <v>-28.520000000000003</v>
      </c>
      <c r="S56" s="64">
        <f t="shared" si="4"/>
        <v>5.1328000000000067</v>
      </c>
      <c r="T56" s="73">
        <f t="shared" si="8"/>
        <v>-19.425650822501481</v>
      </c>
      <c r="U56" s="66">
        <f t="shared" si="6"/>
        <v>37.376696182833683</v>
      </c>
    </row>
    <row r="57" spans="14:21" x14ac:dyDescent="0.25">
      <c r="N57" s="75">
        <v>44</v>
      </c>
      <c r="O57" s="15">
        <f t="shared" si="3"/>
        <v>-1.4000000000000019</v>
      </c>
      <c r="P57" s="20">
        <f t="shared" si="0"/>
        <v>-82</v>
      </c>
      <c r="Q57" s="60">
        <f t="shared" si="1"/>
        <v>15.600000000000009</v>
      </c>
      <c r="R57" s="62">
        <f t="shared" si="2"/>
        <v>-28.220000000000002</v>
      </c>
      <c r="S57" s="64">
        <f t="shared" si="4"/>
        <v>4.4842000000000057</v>
      </c>
      <c r="T57" s="73">
        <f t="shared" si="8"/>
        <v>-19.384427793327543</v>
      </c>
      <c r="U57" s="66">
        <f t="shared" si="6"/>
        <v>37.612001156935627</v>
      </c>
    </row>
    <row r="58" spans="14:21" x14ac:dyDescent="0.25">
      <c r="N58" s="75">
        <v>45</v>
      </c>
      <c r="O58" s="15">
        <f t="shared" si="3"/>
        <v>-1.200000000000002</v>
      </c>
      <c r="P58" s="20">
        <f t="shared" si="0"/>
        <v>-81.000000000000014</v>
      </c>
      <c r="Q58" s="60">
        <f t="shared" si="1"/>
        <v>14.800000000000008</v>
      </c>
      <c r="R58" s="62">
        <f t="shared" si="2"/>
        <v>-27.880000000000003</v>
      </c>
      <c r="S58" s="64">
        <f t="shared" si="4"/>
        <v>3.8304000000000062</v>
      </c>
      <c r="T58" s="73">
        <f t="shared" si="8"/>
        <v>-19.340246044613554</v>
      </c>
      <c r="U58" s="66">
        <f t="shared" si="6"/>
        <v>37.841896339182611</v>
      </c>
    </row>
    <row r="59" spans="14:21" x14ac:dyDescent="0.25">
      <c r="N59" s="75">
        <v>46</v>
      </c>
      <c r="O59" s="15">
        <f t="shared" si="3"/>
        <v>-1.000000000000002</v>
      </c>
      <c r="P59" s="20">
        <f t="shared" si="0"/>
        <v>-80.000000000000014</v>
      </c>
      <c r="Q59" s="60">
        <f t="shared" si="1"/>
        <v>14.000000000000007</v>
      </c>
      <c r="R59" s="62">
        <f t="shared" si="2"/>
        <v>-27.500000000000004</v>
      </c>
      <c r="S59" s="64">
        <f t="shared" si="4"/>
        <v>3.1750000000000069</v>
      </c>
      <c r="T59" s="73">
        <f t="shared" si="8"/>
        <v>-19.292893218813454</v>
      </c>
      <c r="U59" s="66">
        <f t="shared" si="6"/>
        <v>38.066624897703193</v>
      </c>
    </row>
    <row r="60" spans="14:21" x14ac:dyDescent="0.25">
      <c r="N60" s="75">
        <v>47</v>
      </c>
      <c r="O60" s="15">
        <f t="shared" si="3"/>
        <v>-0.80000000000000204</v>
      </c>
      <c r="P60" s="20">
        <f t="shared" si="0"/>
        <v>-79.000000000000014</v>
      </c>
      <c r="Q60" s="60">
        <f t="shared" si="1"/>
        <v>13.200000000000008</v>
      </c>
      <c r="R60" s="62">
        <f t="shared" si="2"/>
        <v>-27.080000000000005</v>
      </c>
      <c r="S60" s="64">
        <f t="shared" si="4"/>
        <v>2.5216000000000065</v>
      </c>
      <c r="T60" s="73">
        <f t="shared" si="8"/>
        <v>-19.242141716744801</v>
      </c>
      <c r="U60" s="66">
        <f t="shared" si="6"/>
        <v>38.286413964890947</v>
      </c>
    </row>
    <row r="61" spans="14:21" x14ac:dyDescent="0.25">
      <c r="N61" s="75">
        <v>48</v>
      </c>
      <c r="O61" s="15">
        <f t="shared" si="3"/>
        <v>-0.60000000000000209</v>
      </c>
      <c r="P61" s="20">
        <f t="shared" si="0"/>
        <v>-78.000000000000014</v>
      </c>
      <c r="Q61" s="60">
        <f t="shared" si="1"/>
        <v>12.400000000000009</v>
      </c>
      <c r="R61" s="62">
        <f t="shared" si="2"/>
        <v>-26.620000000000005</v>
      </c>
      <c r="S61" s="64">
        <f t="shared" si="4"/>
        <v>1.8738000000000068</v>
      </c>
      <c r="T61" s="73">
        <f t="shared" si="8"/>
        <v>-19.187747603643764</v>
      </c>
      <c r="U61" s="66">
        <f t="shared" si="6"/>
        <v>38.501476017100586</v>
      </c>
    </row>
    <row r="62" spans="14:21" x14ac:dyDescent="0.25">
      <c r="N62" s="75">
        <v>49</v>
      </c>
      <c r="O62" s="15">
        <f t="shared" si="3"/>
        <v>-0.40000000000000208</v>
      </c>
      <c r="P62" s="20">
        <f t="shared" si="0"/>
        <v>-77.000000000000014</v>
      </c>
      <c r="Q62" s="60">
        <f t="shared" si="1"/>
        <v>11.600000000000009</v>
      </c>
      <c r="R62" s="62">
        <f t="shared" si="2"/>
        <v>-26.120000000000005</v>
      </c>
      <c r="S62" s="64">
        <f t="shared" si="4"/>
        <v>1.2352000000000065</v>
      </c>
      <c r="T62" s="73">
        <f t="shared" si="8"/>
        <v>-19.129449436703876</v>
      </c>
      <c r="U62" s="66">
        <f t="shared" si="6"/>
        <v>38.712010109078903</v>
      </c>
    </row>
    <row r="63" spans="14:21" x14ac:dyDescent="0.25">
      <c r="N63" s="75">
        <v>50</v>
      </c>
      <c r="O63" s="15">
        <f t="shared" si="3"/>
        <v>-0.20000000000000207</v>
      </c>
      <c r="P63" s="20">
        <f t="shared" si="0"/>
        <v>-76.000000000000014</v>
      </c>
      <c r="Q63" s="60">
        <f t="shared" si="1"/>
        <v>10.800000000000008</v>
      </c>
      <c r="R63" s="62">
        <f t="shared" si="2"/>
        <v>-25.580000000000005</v>
      </c>
      <c r="S63" s="64">
        <f t="shared" si="4"/>
        <v>0.60940000000000638</v>
      </c>
      <c r="T63" s="73">
        <f t="shared" si="8"/>
        <v>-19.066967008463195</v>
      </c>
      <c r="U63" s="66">
        <f t="shared" si="6"/>
        <v>38.918202981106262</v>
      </c>
    </row>
    <row r="64" spans="14:21" x14ac:dyDescent="0.25">
      <c r="N64" s="75">
        <v>51</v>
      </c>
      <c r="O64" s="15">
        <f t="shared" si="3"/>
        <v>-2.0539125955565396E-15</v>
      </c>
      <c r="P64" s="20">
        <f t="shared" si="0"/>
        <v>-75.000000000000014</v>
      </c>
      <c r="Q64" s="60">
        <f t="shared" si="1"/>
        <v>10.000000000000009</v>
      </c>
      <c r="R64" s="62">
        <f t="shared" si="2"/>
        <v>-25.000000000000007</v>
      </c>
      <c r="S64" s="64">
        <f t="shared" si="4"/>
        <v>6.1617377866696196E-15</v>
      </c>
      <c r="T64" s="73">
        <f t="shared" si="8"/>
        <v>-19</v>
      </c>
      <c r="U64" s="66">
        <f t="shared" si="6"/>
        <v>39.120230054281457</v>
      </c>
    </row>
    <row r="65" spans="14:21" x14ac:dyDescent="0.25">
      <c r="N65" s="75">
        <v>52</v>
      </c>
      <c r="O65" s="15">
        <f t="shared" si="3"/>
        <v>0.19999999999999796</v>
      </c>
      <c r="P65" s="20">
        <f t="shared" si="0"/>
        <v>-74.000000000000014</v>
      </c>
      <c r="Q65" s="60">
        <f t="shared" si="1"/>
        <v>9.2000000000000082</v>
      </c>
      <c r="R65" s="62">
        <f t="shared" si="2"/>
        <v>-24.380000000000006</v>
      </c>
      <c r="S65" s="64">
        <f t="shared" si="4"/>
        <v>-0.58939999999999415</v>
      </c>
      <c r="T65" s="73">
        <f>$H$10*$I$10^(($J$10*O65)-$K$10)+$L$10</f>
        <v>-18.928226537463708</v>
      </c>
      <c r="U65" s="66">
        <f t="shared" si="6"/>
        <v>39.318256327243255</v>
      </c>
    </row>
    <row r="66" spans="14:21" x14ac:dyDescent="0.25">
      <c r="N66" s="75">
        <v>53</v>
      </c>
      <c r="O66" s="15">
        <f t="shared" si="3"/>
        <v>0.39999999999999797</v>
      </c>
      <c r="P66" s="20">
        <f t="shared" si="0"/>
        <v>-73.000000000000014</v>
      </c>
      <c r="Q66" s="60">
        <f t="shared" si="1"/>
        <v>8.4000000000000075</v>
      </c>
      <c r="R66" s="62">
        <f t="shared" si="2"/>
        <v>-23.720000000000006</v>
      </c>
      <c r="S66" s="64">
        <f t="shared" si="4"/>
        <v>-1.1551999999999945</v>
      </c>
      <c r="T66" s="73">
        <f>$H$10*$I$10^(($J$10*O66)-$K$10)+$L$10</f>
        <v>-18.851301645002966</v>
      </c>
      <c r="U66" s="66">
        <f t="shared" si="6"/>
        <v>39.512437185814271</v>
      </c>
    </row>
    <row r="67" spans="14:21" x14ac:dyDescent="0.25">
      <c r="N67" s="75">
        <v>54</v>
      </c>
      <c r="O67" s="15">
        <f t="shared" si="3"/>
        <v>0.59999999999999798</v>
      </c>
      <c r="P67" s="20">
        <f t="shared" si="0"/>
        <v>-72.000000000000014</v>
      </c>
      <c r="Q67" s="60">
        <f t="shared" si="1"/>
        <v>7.6000000000000085</v>
      </c>
      <c r="R67" s="62">
        <f t="shared" si="2"/>
        <v>-23.020000000000007</v>
      </c>
      <c r="S67" s="64">
        <f t="shared" si="4"/>
        <v>-1.6937999999999949</v>
      </c>
      <c r="T67" s="73">
        <f>$H$10*$I$10^(($J$10*O67)-$K$10)+$L$10</f>
        <v>-18.768855586655086</v>
      </c>
      <c r="U67" s="66">
        <f t="shared" si="6"/>
        <v>39.702919135521213</v>
      </c>
    </row>
    <row r="68" spans="14:21" x14ac:dyDescent="0.25">
      <c r="N68" s="75">
        <v>55</v>
      </c>
      <c r="O68" s="15">
        <f t="shared" si="3"/>
        <v>0.79999999999999805</v>
      </c>
      <c r="P68" s="20">
        <f t="shared" si="0"/>
        <v>-71.000000000000014</v>
      </c>
      <c r="Q68" s="60">
        <f t="shared" si="1"/>
        <v>6.8000000000000078</v>
      </c>
      <c r="R68" s="62">
        <f t="shared" si="2"/>
        <v>-22.280000000000008</v>
      </c>
      <c r="S68" s="64">
        <f t="shared" si="4"/>
        <v>-2.2015999999999951</v>
      </c>
      <c r="T68" s="73">
        <f t="shared" ref="T68:T82" si="9">$H$10*$I$10^(($J$10*O68)-$K$10)+$L$10</f>
        <v>-18.680492089227108</v>
      </c>
      <c r="U68" s="66">
        <f t="shared" si="6"/>
        <v>39.889840465642742</v>
      </c>
    </row>
    <row r="69" spans="14:21" x14ac:dyDescent="0.25">
      <c r="N69" s="75">
        <v>56</v>
      </c>
      <c r="O69" s="15">
        <f t="shared" si="3"/>
        <v>0.999999999999998</v>
      </c>
      <c r="P69" s="20">
        <f t="shared" si="0"/>
        <v>-70.000000000000014</v>
      </c>
      <c r="Q69" s="60">
        <f t="shared" si="1"/>
        <v>6.000000000000008</v>
      </c>
      <c r="R69" s="62">
        <f t="shared" si="2"/>
        <v>-21.500000000000007</v>
      </c>
      <c r="S69" s="64">
        <f t="shared" si="4"/>
        <v>-2.6749999999999954</v>
      </c>
      <c r="T69" s="73">
        <f t="shared" si="9"/>
        <v>-18.585786437626908</v>
      </c>
      <c r="U69" s="66">
        <f t="shared" si="6"/>
        <v>40.073331852324714</v>
      </c>
    </row>
    <row r="70" spans="14:21" x14ac:dyDescent="0.25">
      <c r="N70" s="75">
        <v>57</v>
      </c>
      <c r="O70" s="15">
        <f t="shared" si="3"/>
        <v>1.199999999999998</v>
      </c>
      <c r="P70" s="20">
        <f t="shared" si="0"/>
        <v>-69.000000000000014</v>
      </c>
      <c r="Q70" s="60">
        <f t="shared" si="1"/>
        <v>5.2000000000000082</v>
      </c>
      <c r="R70" s="62">
        <f t="shared" si="2"/>
        <v>-20.680000000000007</v>
      </c>
      <c r="S70" s="64">
        <f t="shared" si="4"/>
        <v>-3.1103999999999958</v>
      </c>
      <c r="T70" s="73">
        <f t="shared" si="9"/>
        <v>-18.484283433489605</v>
      </c>
      <c r="U70" s="66">
        <f t="shared" si="6"/>
        <v>40.253516907351489</v>
      </c>
    </row>
    <row r="71" spans="14:21" x14ac:dyDescent="0.25">
      <c r="N71" s="75">
        <v>58</v>
      </c>
      <c r="O71" s="15">
        <f t="shared" si="3"/>
        <v>1.3999999999999979</v>
      </c>
      <c r="P71" s="20">
        <f t="shared" si="0"/>
        <v>-68.000000000000014</v>
      </c>
      <c r="Q71" s="60">
        <f t="shared" si="1"/>
        <v>4.4000000000000083</v>
      </c>
      <c r="R71" s="62">
        <f t="shared" si="2"/>
        <v>-19.820000000000007</v>
      </c>
      <c r="S71" s="64">
        <f t="shared" si="4"/>
        <v>-3.5041999999999964</v>
      </c>
      <c r="T71" s="73">
        <f t="shared" si="9"/>
        <v>-18.375495207287528</v>
      </c>
      <c r="U71" s="66">
        <f t="shared" si="6"/>
        <v>40.430512678345501</v>
      </c>
    </row>
    <row r="72" spans="14:21" x14ac:dyDescent="0.25">
      <c r="N72" s="75">
        <v>59</v>
      </c>
      <c r="O72" s="15">
        <f t="shared" si="3"/>
        <v>1.5999999999999979</v>
      </c>
      <c r="P72" s="20">
        <f t="shared" si="0"/>
        <v>-67.000000000000014</v>
      </c>
      <c r="Q72" s="60">
        <f t="shared" si="1"/>
        <v>3.6000000000000085</v>
      </c>
      <c r="R72" s="62">
        <f t="shared" si="2"/>
        <v>-18.920000000000009</v>
      </c>
      <c r="S72" s="64">
        <f t="shared" si="4"/>
        <v>-3.8527999999999967</v>
      </c>
      <c r="T72" s="73">
        <f t="shared" si="9"/>
        <v>-18.258898873407752</v>
      </c>
      <c r="U72" s="66">
        <f t="shared" si="6"/>
        <v>40.604430105464189</v>
      </c>
    </row>
    <row r="73" spans="14:21" x14ac:dyDescent="0.25">
      <c r="N73" s="75">
        <v>60</v>
      </c>
      <c r="O73" s="15">
        <f t="shared" si="3"/>
        <v>1.7999999999999978</v>
      </c>
      <c r="P73" s="20">
        <f t="shared" si="0"/>
        <v>-66.000000000000014</v>
      </c>
      <c r="Q73" s="60">
        <f t="shared" si="1"/>
        <v>2.8000000000000087</v>
      </c>
      <c r="R73" s="62">
        <f t="shared" si="2"/>
        <v>-17.980000000000011</v>
      </c>
      <c r="S73" s="64">
        <f t="shared" si="4"/>
        <v>-4.152599999999997</v>
      </c>
      <c r="T73" s="73">
        <f t="shared" si="9"/>
        <v>-18.133934016926386</v>
      </c>
      <c r="U73" s="66">
        <f t="shared" si="6"/>
        <v>40.775374439057188</v>
      </c>
    </row>
    <row r="74" spans="14:21" x14ac:dyDescent="0.25">
      <c r="N74" s="75">
        <v>61</v>
      </c>
      <c r="O74" s="15">
        <f t="shared" si="3"/>
        <v>1.9999999999999978</v>
      </c>
      <c r="P74" s="20">
        <f t="shared" si="0"/>
        <v>-65.000000000000014</v>
      </c>
      <c r="Q74" s="60">
        <f t="shared" si="1"/>
        <v>2.0000000000000089</v>
      </c>
      <c r="R74" s="62">
        <f t="shared" si="2"/>
        <v>-17.000000000000011</v>
      </c>
      <c r="S74" s="64">
        <f t="shared" si="4"/>
        <v>-4.3999999999999968</v>
      </c>
      <c r="T74" s="73">
        <f t="shared" si="9"/>
        <v>-18</v>
      </c>
      <c r="U74" s="66">
        <f t="shared" si="6"/>
        <v>40.943445622221006</v>
      </c>
    </row>
    <row r="75" spans="14:21" x14ac:dyDescent="0.25">
      <c r="N75" s="75">
        <v>62</v>
      </c>
      <c r="O75" s="15">
        <f t="shared" si="3"/>
        <v>2.199999999999998</v>
      </c>
      <c r="P75" s="20">
        <f t="shared" si="0"/>
        <v>-64.000000000000014</v>
      </c>
      <c r="Q75" s="60">
        <f t="shared" si="1"/>
        <v>1.2000000000000082</v>
      </c>
      <c r="R75" s="62">
        <f t="shared" si="2"/>
        <v>-15.980000000000011</v>
      </c>
      <c r="S75" s="64">
        <f t="shared" si="4"/>
        <v>-4.5913999999999984</v>
      </c>
      <c r="T75" s="73">
        <f t="shared" si="9"/>
        <v>-17.856453074927416</v>
      </c>
      <c r="U75" s="66">
        <f t="shared" si="6"/>
        <v>41.108738641733112</v>
      </c>
    </row>
    <row r="76" spans="14:21" x14ac:dyDescent="0.25">
      <c r="N76" s="75">
        <v>63</v>
      </c>
      <c r="O76" s="15">
        <f t="shared" si="3"/>
        <v>2.3999999999999981</v>
      </c>
      <c r="P76" s="20">
        <f t="shared" si="0"/>
        <v>-63.000000000000007</v>
      </c>
      <c r="Q76" s="60">
        <f t="shared" si="1"/>
        <v>0.40000000000000746</v>
      </c>
      <c r="R76" s="62">
        <f t="shared" si="2"/>
        <v>-14.920000000000011</v>
      </c>
      <c r="S76" s="64">
        <f t="shared" si="4"/>
        <v>-4.7231999999999985</v>
      </c>
      <c r="T76" s="73">
        <f t="shared" si="9"/>
        <v>-17.702603290005932</v>
      </c>
      <c r="U76" s="66">
        <f t="shared" si="6"/>
        <v>41.271343850450918</v>
      </c>
    </row>
    <row r="77" spans="14:21" x14ac:dyDescent="0.25">
      <c r="N77" s="75">
        <v>64</v>
      </c>
      <c r="O77" s="15">
        <f t="shared" si="3"/>
        <v>2.5999999999999983</v>
      </c>
      <c r="P77" s="20">
        <f t="shared" si="0"/>
        <v>-62.000000000000007</v>
      </c>
      <c r="Q77" s="60">
        <f t="shared" si="1"/>
        <v>-0.39999999999999325</v>
      </c>
      <c r="R77" s="62">
        <f t="shared" si="2"/>
        <v>-13.820000000000009</v>
      </c>
      <c r="S77" s="64">
        <f t="shared" si="4"/>
        <v>-4.7918000000000003</v>
      </c>
      <c r="T77" s="73">
        <f t="shared" si="9"/>
        <v>-17.537711173310168</v>
      </c>
      <c r="U77" s="66">
        <f t="shared" si="6"/>
        <v>41.431347263915328</v>
      </c>
    </row>
    <row r="78" spans="14:21" x14ac:dyDescent="0.25">
      <c r="N78" s="75">
        <v>65</v>
      </c>
      <c r="O78" s="15">
        <f t="shared" si="3"/>
        <v>2.7999999999999985</v>
      </c>
      <c r="P78" s="20">
        <f t="shared" si="0"/>
        <v>-61.000000000000007</v>
      </c>
      <c r="Q78" s="60">
        <f t="shared" si="1"/>
        <v>-1.199999999999994</v>
      </c>
      <c r="R78" s="62">
        <f t="shared" si="2"/>
        <v>-12.680000000000009</v>
      </c>
      <c r="S78" s="64">
        <f t="shared" si="4"/>
        <v>-4.7935999999999996</v>
      </c>
      <c r="T78" s="73">
        <f t="shared" si="9"/>
        <v>-17.360984178454213</v>
      </c>
      <c r="U78" s="66">
        <f t="shared" si="6"/>
        <v>41.588830833596717</v>
      </c>
    </row>
    <row r="79" spans="14:21" x14ac:dyDescent="0.25">
      <c r="N79" s="75">
        <v>66</v>
      </c>
      <c r="O79" s="15">
        <f t="shared" si="3"/>
        <v>2.9999999999999987</v>
      </c>
      <c r="P79" s="20">
        <f t="shared" ref="P79:P114" si="10">$H$6*ABS($I$6*O79+$J$6)-$K$6</f>
        <v>-60.000000000000007</v>
      </c>
      <c r="Q79" s="60">
        <f t="shared" ref="Q79:Q84" si="11">$H$7*O79+$I$7</f>
        <v>-1.9999999999999947</v>
      </c>
      <c r="R79" s="62">
        <f t="shared" ref="R79:R114" si="12">$H$8*O79^2+$I$8*O79+$J$8</f>
        <v>-11.500000000000007</v>
      </c>
      <c r="S79" s="64">
        <f t="shared" si="4"/>
        <v>-4.7250000000000005</v>
      </c>
      <c r="T79" s="73">
        <f t="shared" si="9"/>
        <v>-17.171572875253812</v>
      </c>
      <c r="U79" s="66">
        <f t="shared" si="6"/>
        <v>41.743872698956366</v>
      </c>
    </row>
    <row r="80" spans="14:21" x14ac:dyDescent="0.25">
      <c r="N80" s="75">
        <v>67</v>
      </c>
      <c r="O80" s="15">
        <f t="shared" ref="O80:O114" si="13">O79+$J$14</f>
        <v>3.1999999999999988</v>
      </c>
      <c r="P80" s="20">
        <f t="shared" si="10"/>
        <v>-59.000000000000007</v>
      </c>
      <c r="Q80" s="60">
        <f t="shared" si="11"/>
        <v>-2.7999999999999954</v>
      </c>
      <c r="R80" s="62">
        <f t="shared" si="12"/>
        <v>-10.280000000000008</v>
      </c>
      <c r="S80" s="64">
        <f t="shared" ref="S80:S114" si="14">$H$9*O80^3+$I$9*O80^2+$J$9*O80+$K$9</f>
        <v>-4.5824000000000007</v>
      </c>
      <c r="T80" s="73">
        <f t="shared" si="9"/>
        <v>-16.968566866979206</v>
      </c>
      <c r="U80" s="66">
        <f t="shared" si="6"/>
        <v>41.896547420264255</v>
      </c>
    </row>
    <row r="81" spans="14:21" x14ac:dyDescent="0.25">
      <c r="N81" s="75">
        <v>68</v>
      </c>
      <c r="O81" s="15">
        <f t="shared" si="13"/>
        <v>3.399999999999999</v>
      </c>
      <c r="P81" s="20">
        <f t="shared" si="10"/>
        <v>-58</v>
      </c>
      <c r="Q81" s="60">
        <f t="shared" si="11"/>
        <v>-3.5999999999999961</v>
      </c>
      <c r="R81" s="62">
        <f t="shared" si="12"/>
        <v>-9.0200000000000067</v>
      </c>
      <c r="S81" s="64">
        <f t="shared" si="14"/>
        <v>-4.3622000000000014</v>
      </c>
      <c r="T81" s="73">
        <f t="shared" si="9"/>
        <v>-16.75099041457506</v>
      </c>
      <c r="U81" s="66">
        <f t="shared" si="6"/>
        <v>42.046926193909655</v>
      </c>
    </row>
    <row r="82" spans="14:21" x14ac:dyDescent="0.25">
      <c r="N82" s="75">
        <v>69</v>
      </c>
      <c r="O82" s="15">
        <f t="shared" si="13"/>
        <v>3.5999999999999992</v>
      </c>
      <c r="P82" s="20">
        <f t="shared" si="10"/>
        <v>-57</v>
      </c>
      <c r="Q82" s="60">
        <f t="shared" si="11"/>
        <v>-4.3999999999999968</v>
      </c>
      <c r="R82" s="62">
        <f t="shared" si="12"/>
        <v>-7.720000000000006</v>
      </c>
      <c r="S82" s="64">
        <f t="shared" si="14"/>
        <v>-4.0608000000000004</v>
      </c>
      <c r="T82" s="73">
        <f t="shared" si="9"/>
        <v>-16.517797746815504</v>
      </c>
      <c r="U82" s="66">
        <f t="shared" ref="U82:U114" si="15">$H$11*LN($I$11*O82-$J$11)+$K$11</f>
        <v>42.195077051761068</v>
      </c>
    </row>
    <row r="83" spans="14:21" x14ac:dyDescent="0.25">
      <c r="N83" s="75">
        <v>70</v>
      </c>
      <c r="O83" s="15">
        <f t="shared" si="13"/>
        <v>3.7999999999999994</v>
      </c>
      <c r="P83" s="20">
        <f t="shared" si="10"/>
        <v>-56</v>
      </c>
      <c r="Q83" s="60">
        <f t="shared" si="11"/>
        <v>-5.1999999999999975</v>
      </c>
      <c r="R83" s="62">
        <f t="shared" si="12"/>
        <v>-6.3800000000000026</v>
      </c>
      <c r="S83" s="64">
        <f t="shared" si="14"/>
        <v>-3.6746000000000016</v>
      </c>
      <c r="T83" s="73">
        <f>$H$10*$I$10^(($J$10*O83)-$K$10)+$L$10</f>
        <v>-16.267868033852771</v>
      </c>
      <c r="U83" s="66">
        <f t="shared" si="15"/>
        <v>42.341065045972599</v>
      </c>
    </row>
    <row r="84" spans="14:21" x14ac:dyDescent="0.25">
      <c r="N84" s="75">
        <v>71</v>
      </c>
      <c r="O84" s="15">
        <f t="shared" si="13"/>
        <v>3.9999999999999996</v>
      </c>
      <c r="P84" s="20">
        <f t="shared" si="10"/>
        <v>-55</v>
      </c>
      <c r="Q84" s="60">
        <f t="shared" si="11"/>
        <v>-5.9999999999999982</v>
      </c>
      <c r="R84" s="62">
        <f t="shared" si="12"/>
        <v>-5.0000000000000036</v>
      </c>
      <c r="S84" s="64">
        <f t="shared" si="14"/>
        <v>-3.2000000000000011</v>
      </c>
      <c r="T84" s="73">
        <f>$H$10*$I$10^(($J$10*O84)-$K$10)+$L$10</f>
        <v>-16</v>
      </c>
      <c r="U84" s="66">
        <f t="shared" si="15"/>
        <v>42.484952420493592</v>
      </c>
    </row>
    <row r="85" spans="14:21" x14ac:dyDescent="0.25">
      <c r="N85" s="75">
        <v>72</v>
      </c>
      <c r="O85" s="15">
        <f t="shared" si="13"/>
        <v>4.1999999999999993</v>
      </c>
      <c r="P85" s="20">
        <f t="shared" si="10"/>
        <v>-54</v>
      </c>
      <c r="Q85" s="60">
        <f>$H$7*O85+$I$7</f>
        <v>-6.7999999999999972</v>
      </c>
      <c r="R85" s="62">
        <f t="shared" si="12"/>
        <v>-3.5800000000000054</v>
      </c>
      <c r="S85" s="64">
        <f t="shared" si="14"/>
        <v>-2.6334000000000017</v>
      </c>
      <c r="T85" s="73">
        <f>$H$10*$I$10^(($J$10*O85)-$K$10)+$L$10</f>
        <v>-15.712906149854827</v>
      </c>
      <c r="U85" s="66">
        <f t="shared" si="15"/>
        <v>42.626798770413153</v>
      </c>
    </row>
    <row r="86" spans="14:21" x14ac:dyDescent="0.25">
      <c r="N86" s="75">
        <v>73</v>
      </c>
      <c r="O86" s="15">
        <f t="shared" si="13"/>
        <v>4.3999999999999995</v>
      </c>
      <c r="P86" s="20">
        <f t="shared" si="10"/>
        <v>-53</v>
      </c>
      <c r="Q86" s="60">
        <f t="shared" ref="Q86:Q111" si="16">$H$7*O86+$I$7</f>
        <v>-7.5999999999999979</v>
      </c>
      <c r="R86" s="62">
        <f t="shared" si="12"/>
        <v>-2.1200000000000045</v>
      </c>
      <c r="S86" s="64">
        <f t="shared" si="14"/>
        <v>-1.9712000000000032</v>
      </c>
      <c r="T86" s="73">
        <f t="shared" ref="T86:T99" si="17">$H$10*$I$10^(($J$10*O86)-$K$10)+$L$10</f>
        <v>-15.40520658001186</v>
      </c>
      <c r="U86" s="66">
        <f t="shared" si="15"/>
        <v>42.766661190160555</v>
      </c>
    </row>
    <row r="87" spans="14:21" x14ac:dyDescent="0.25">
      <c r="N87" s="75">
        <v>74</v>
      </c>
      <c r="O87" s="15">
        <f t="shared" si="13"/>
        <v>4.5999999999999996</v>
      </c>
      <c r="P87" s="20">
        <f t="shared" si="10"/>
        <v>-52</v>
      </c>
      <c r="Q87" s="60">
        <f t="shared" si="16"/>
        <v>-8.3999999999999986</v>
      </c>
      <c r="R87" s="62">
        <f t="shared" si="12"/>
        <v>-0.62000000000000455</v>
      </c>
      <c r="S87" s="64">
        <f t="shared" si="14"/>
        <v>-1.2098000000000031</v>
      </c>
      <c r="T87" s="73">
        <f t="shared" si="17"/>
        <v>-15.075422346620336</v>
      </c>
      <c r="U87" s="66">
        <f t="shared" si="15"/>
        <v>42.904594411483913</v>
      </c>
    </row>
    <row r="88" spans="14:21" x14ac:dyDescent="0.25">
      <c r="N88" s="75">
        <v>75</v>
      </c>
      <c r="O88" s="15">
        <f t="shared" si="13"/>
        <v>4.8</v>
      </c>
      <c r="P88" s="20">
        <f t="shared" si="10"/>
        <v>-51</v>
      </c>
      <c r="Q88" s="60">
        <f t="shared" si="16"/>
        <v>-9.1999999999999993</v>
      </c>
      <c r="R88" s="62">
        <f t="shared" si="12"/>
        <v>0.91999999999999815</v>
      </c>
      <c r="S88" s="64">
        <f t="shared" si="14"/>
        <v>-0.34559999999999924</v>
      </c>
      <c r="T88" s="73">
        <f t="shared" si="17"/>
        <v>-14.721968356908423</v>
      </c>
      <c r="U88" s="66">
        <f t="shared" si="15"/>
        <v>43.0406509320417</v>
      </c>
    </row>
    <row r="89" spans="14:21" x14ac:dyDescent="0.25">
      <c r="N89" s="75">
        <v>76</v>
      </c>
      <c r="O89" s="15">
        <f t="shared" si="13"/>
        <v>5</v>
      </c>
      <c r="P89" s="20">
        <f t="shared" si="10"/>
        <v>-50</v>
      </c>
      <c r="Q89" s="60">
        <f t="shared" si="16"/>
        <v>-10</v>
      </c>
      <c r="R89" s="62">
        <f t="shared" si="12"/>
        <v>2.5</v>
      </c>
      <c r="S89" s="64">
        <f t="shared" si="14"/>
        <v>0.625</v>
      </c>
      <c r="T89" s="73">
        <f t="shared" si="17"/>
        <v>-14.34314575050762</v>
      </c>
      <c r="U89" s="66">
        <f t="shared" si="15"/>
        <v>43.174881135363101</v>
      </c>
    </row>
    <row r="90" spans="14:21" x14ac:dyDescent="0.25">
      <c r="N90" s="75">
        <v>77</v>
      </c>
      <c r="O90" s="15">
        <f t="shared" si="13"/>
        <v>5.2</v>
      </c>
      <c r="P90" s="20">
        <f t="shared" si="10"/>
        <v>-51</v>
      </c>
      <c r="Q90" s="60">
        <f t="shared" si="16"/>
        <v>-10.8</v>
      </c>
      <c r="R90" s="62">
        <f t="shared" si="12"/>
        <v>4.1200000000000045</v>
      </c>
      <c r="S90" s="64">
        <f t="shared" si="14"/>
        <v>1.7056000000000004</v>
      </c>
      <c r="T90" s="73">
        <f t="shared" si="17"/>
        <v>-13.937133733958408</v>
      </c>
      <c r="U90" s="66">
        <f t="shared" si="15"/>
        <v>43.307333402863307</v>
      </c>
    </row>
    <row r="91" spans="14:21" x14ac:dyDescent="0.25">
      <c r="N91" s="75">
        <v>78</v>
      </c>
      <c r="O91" s="15">
        <f t="shared" si="13"/>
        <v>5.4</v>
      </c>
      <c r="P91" s="20">
        <f t="shared" si="10"/>
        <v>-52</v>
      </c>
      <c r="Q91" s="60">
        <f t="shared" si="16"/>
        <v>-11.600000000000001</v>
      </c>
      <c r="R91" s="62">
        <f t="shared" si="12"/>
        <v>5.7800000000000047</v>
      </c>
      <c r="S91" s="64">
        <f t="shared" si="14"/>
        <v>2.899799999999999</v>
      </c>
      <c r="T91" s="73">
        <f t="shared" si="17"/>
        <v>-13.501980829150115</v>
      </c>
      <c r="U91" s="66">
        <f t="shared" si="15"/>
        <v>43.438054218536841</v>
      </c>
    </row>
    <row r="92" spans="14:21" x14ac:dyDescent="0.25">
      <c r="N92" s="75">
        <v>79</v>
      </c>
      <c r="O92" s="15">
        <f t="shared" si="13"/>
        <v>5.6000000000000005</v>
      </c>
      <c r="P92" s="20">
        <f t="shared" si="10"/>
        <v>-53</v>
      </c>
      <c r="Q92" s="60">
        <f t="shared" si="16"/>
        <v>-12.400000000000002</v>
      </c>
      <c r="R92" s="62">
        <f t="shared" si="12"/>
        <v>7.480000000000004</v>
      </c>
      <c r="S92" s="64">
        <f t="shared" si="14"/>
        <v>4.2112000000000016</v>
      </c>
      <c r="T92" s="73">
        <f t="shared" si="17"/>
        <v>-13.035595493631007</v>
      </c>
      <c r="U92" s="66">
        <f t="shared" si="15"/>
        <v>43.567088266895915</v>
      </c>
    </row>
    <row r="93" spans="14:21" x14ac:dyDescent="0.25">
      <c r="N93" s="75">
        <v>80</v>
      </c>
      <c r="O93" s="15">
        <f t="shared" si="13"/>
        <v>5.8000000000000007</v>
      </c>
      <c r="P93" s="20">
        <f t="shared" si="10"/>
        <v>-54</v>
      </c>
      <c r="Q93" s="60">
        <f t="shared" si="16"/>
        <v>-13.200000000000003</v>
      </c>
      <c r="R93" s="62">
        <f t="shared" si="12"/>
        <v>9.220000000000006</v>
      </c>
      <c r="S93" s="64">
        <f t="shared" si="14"/>
        <v>5.6434000000000033</v>
      </c>
      <c r="T93" s="73">
        <f t="shared" si="17"/>
        <v>-12.535736067705539</v>
      </c>
      <c r="U93" s="66">
        <f t="shared" si="15"/>
        <v>43.694478524670217</v>
      </c>
    </row>
    <row r="94" spans="14:21" x14ac:dyDescent="0.25">
      <c r="N94" s="75">
        <v>81</v>
      </c>
      <c r="O94" s="15">
        <f t="shared" si="13"/>
        <v>6.0000000000000009</v>
      </c>
      <c r="P94" s="20">
        <f t="shared" si="10"/>
        <v>-55</v>
      </c>
      <c r="Q94" s="60">
        <f t="shared" si="16"/>
        <v>-14.000000000000004</v>
      </c>
      <c r="R94" s="62">
        <f t="shared" si="12"/>
        <v>11.000000000000014</v>
      </c>
      <c r="S94" s="64">
        <f t="shared" si="14"/>
        <v>7.2000000000000064</v>
      </c>
      <c r="T94" s="73">
        <f t="shared" si="17"/>
        <v>-11.999999999999998</v>
      </c>
      <c r="U94" s="66">
        <f t="shared" si="15"/>
        <v>43.820266346738812</v>
      </c>
    </row>
    <row r="95" spans="14:21" x14ac:dyDescent="0.25">
      <c r="N95" s="75">
        <v>82</v>
      </c>
      <c r="O95" s="15">
        <f t="shared" si="13"/>
        <v>6.2000000000000011</v>
      </c>
      <c r="P95" s="20">
        <f t="shared" si="10"/>
        <v>-56.000000000000007</v>
      </c>
      <c r="Q95" s="60">
        <f t="shared" si="16"/>
        <v>-14.800000000000004</v>
      </c>
      <c r="R95" s="62">
        <f t="shared" si="12"/>
        <v>12.820000000000007</v>
      </c>
      <c r="S95" s="64">
        <f t="shared" si="14"/>
        <v>8.8846000000000096</v>
      </c>
      <c r="T95" s="73">
        <f t="shared" si="17"/>
        <v>-11.425812299709653</v>
      </c>
      <c r="U95" s="66">
        <f t="shared" si="15"/>
        <v>43.944491546724393</v>
      </c>
    </row>
    <row r="96" spans="14:21" x14ac:dyDescent="0.25">
      <c r="N96" s="75">
        <v>83</v>
      </c>
      <c r="O96" s="15">
        <f t="shared" si="13"/>
        <v>6.4000000000000012</v>
      </c>
      <c r="P96" s="20">
        <f t="shared" si="10"/>
        <v>-57.000000000000007</v>
      </c>
      <c r="Q96" s="60">
        <f t="shared" si="16"/>
        <v>-15.600000000000005</v>
      </c>
      <c r="R96" s="62">
        <f t="shared" si="12"/>
        <v>14.680000000000007</v>
      </c>
      <c r="S96" s="64">
        <f t="shared" si="14"/>
        <v>10.700800000000008</v>
      </c>
      <c r="T96" s="73">
        <f t="shared" si="17"/>
        <v>-10.810413160023717</v>
      </c>
      <c r="U96" s="66">
        <f t="shared" si="15"/>
        <v>44.067192472642532</v>
      </c>
    </row>
    <row r="97" spans="14:21" x14ac:dyDescent="0.25">
      <c r="N97" s="75">
        <v>84</v>
      </c>
      <c r="O97" s="15">
        <f t="shared" si="13"/>
        <v>6.6000000000000014</v>
      </c>
      <c r="P97" s="20">
        <f t="shared" si="10"/>
        <v>-58.000000000000007</v>
      </c>
      <c r="Q97" s="60">
        <f t="shared" si="16"/>
        <v>-16.400000000000006</v>
      </c>
      <c r="R97" s="62">
        <f t="shared" si="12"/>
        <v>16.580000000000013</v>
      </c>
      <c r="S97" s="64">
        <f t="shared" si="14"/>
        <v>12.652200000000015</v>
      </c>
      <c r="T97" s="73">
        <f t="shared" si="17"/>
        <v>-10.150844693240668</v>
      </c>
      <c r="U97" s="66">
        <f t="shared" si="15"/>
        <v>44.188406077965979</v>
      </c>
    </row>
    <row r="98" spans="14:21" x14ac:dyDescent="0.25">
      <c r="N98" s="75">
        <v>85</v>
      </c>
      <c r="O98" s="15">
        <f t="shared" si="13"/>
        <v>6.8000000000000016</v>
      </c>
      <c r="P98" s="20">
        <f t="shared" si="10"/>
        <v>-59.000000000000007</v>
      </c>
      <c r="Q98" s="60">
        <f t="shared" si="16"/>
        <v>-17.200000000000006</v>
      </c>
      <c r="R98" s="62">
        <f t="shared" si="12"/>
        <v>18.520000000000017</v>
      </c>
      <c r="S98" s="64">
        <f t="shared" si="14"/>
        <v>14.742400000000018</v>
      </c>
      <c r="T98" s="73">
        <f t="shared" si="17"/>
        <v>-9.4439367138168429</v>
      </c>
      <c r="U98" s="66">
        <f t="shared" si="15"/>
        <v>44.308167988433134</v>
      </c>
    </row>
    <row r="99" spans="14:21" x14ac:dyDescent="0.25">
      <c r="N99" s="75">
        <v>86</v>
      </c>
      <c r="O99" s="15">
        <f t="shared" si="13"/>
        <v>7.0000000000000018</v>
      </c>
      <c r="P99" s="20">
        <f t="shared" si="10"/>
        <v>-60.000000000000007</v>
      </c>
      <c r="Q99" s="60">
        <f t="shared" si="16"/>
        <v>-18.000000000000007</v>
      </c>
      <c r="R99" s="62">
        <f t="shared" si="12"/>
        <v>20.500000000000021</v>
      </c>
      <c r="S99" s="64">
        <f t="shared" si="14"/>
        <v>16.975000000000016</v>
      </c>
      <c r="T99" s="73">
        <f t="shared" si="17"/>
        <v>-8.6862915010152317</v>
      </c>
      <c r="U99" s="66">
        <f t="shared" si="15"/>
        <v>44.426512564903163</v>
      </c>
    </row>
    <row r="100" spans="14:21" x14ac:dyDescent="0.25">
      <c r="N100" s="75">
        <v>87</v>
      </c>
      <c r="O100" s="15">
        <f t="shared" si="13"/>
        <v>7.200000000000002</v>
      </c>
      <c r="P100" s="20">
        <f t="shared" si="10"/>
        <v>-61.000000000000007</v>
      </c>
      <c r="Q100" s="60">
        <f t="shared" si="16"/>
        <v>-18.800000000000008</v>
      </c>
      <c r="R100" s="62">
        <f t="shared" si="12"/>
        <v>22.520000000000017</v>
      </c>
      <c r="S100" s="64">
        <f t="shared" si="14"/>
        <v>19.353600000000018</v>
      </c>
      <c r="T100" s="73">
        <f>$H$10*$I$10^(($J$10*O100)-$K$10)+$L$10</f>
        <v>-7.8742674679168054</v>
      </c>
      <c r="U100" s="66">
        <f t="shared" si="15"/>
        <v>44.543472962535077</v>
      </c>
    </row>
    <row r="101" spans="14:21" x14ac:dyDescent="0.25">
      <c r="N101" s="75">
        <v>88</v>
      </c>
      <c r="O101" s="15">
        <f t="shared" si="13"/>
        <v>7.4000000000000021</v>
      </c>
      <c r="P101" s="20">
        <f t="shared" si="10"/>
        <v>-62.000000000000014</v>
      </c>
      <c r="Q101" s="60">
        <f t="shared" si="16"/>
        <v>-19.600000000000009</v>
      </c>
      <c r="R101" s="62">
        <f t="shared" si="12"/>
        <v>24.580000000000027</v>
      </c>
      <c r="S101" s="64">
        <f t="shared" si="14"/>
        <v>21.88180000000003</v>
      </c>
      <c r="T101" s="73">
        <f>$H$10*$I$10^(($J$10*O101)-$K$10)+$L$10</f>
        <v>-7.0039616583002218</v>
      </c>
      <c r="U101" s="66">
        <f t="shared" si="15"/>
        <v>44.659081186545833</v>
      </c>
    </row>
    <row r="102" spans="14:21" x14ac:dyDescent="0.25">
      <c r="N102" s="75">
        <v>89</v>
      </c>
      <c r="O102" s="15">
        <f t="shared" si="13"/>
        <v>7.6000000000000023</v>
      </c>
      <c r="P102" s="20">
        <f t="shared" si="10"/>
        <v>-63.000000000000014</v>
      </c>
      <c r="Q102" s="60">
        <f t="shared" si="16"/>
        <v>-20.400000000000009</v>
      </c>
      <c r="R102" s="62">
        <f t="shared" si="12"/>
        <v>26.680000000000021</v>
      </c>
      <c r="S102" s="64">
        <f t="shared" si="14"/>
        <v>24.563200000000027</v>
      </c>
      <c r="T102" s="73">
        <f>$H$10*$I$10^(($J$10*O102)-$K$10)+$L$10</f>
        <v>-6.0711909872620033</v>
      </c>
      <c r="U102" s="66">
        <f t="shared" si="15"/>
        <v>44.773368144782069</v>
      </c>
    </row>
    <row r="103" spans="14:21" x14ac:dyDescent="0.25">
      <c r="N103" s="75">
        <v>90</v>
      </c>
      <c r="O103" s="15">
        <f t="shared" si="13"/>
        <v>7.8000000000000025</v>
      </c>
      <c r="P103" s="20">
        <f t="shared" si="10"/>
        <v>-64.000000000000014</v>
      </c>
      <c r="Q103" s="60">
        <f t="shared" si="16"/>
        <v>-21.20000000000001</v>
      </c>
      <c r="R103" s="62">
        <f t="shared" si="12"/>
        <v>28.820000000000022</v>
      </c>
      <c r="S103" s="64">
        <f t="shared" si="14"/>
        <v>27.401400000000038</v>
      </c>
      <c r="T103" s="73">
        <f t="shared" ref="T103:T114" si="18">$H$10*$I$10^(($J$10*O103)-$K$10)+$L$10</f>
        <v>-5.071472135411069</v>
      </c>
      <c r="U103" s="66">
        <f t="shared" si="15"/>
        <v>44.8863636973214</v>
      </c>
    </row>
    <row r="104" spans="14:21" x14ac:dyDescent="0.25">
      <c r="N104" s="75">
        <v>91</v>
      </c>
      <c r="O104" s="15">
        <f t="shared" si="13"/>
        <v>8.0000000000000018</v>
      </c>
      <c r="P104" s="20">
        <f t="shared" si="10"/>
        <v>-65</v>
      </c>
      <c r="Q104" s="60">
        <f t="shared" si="16"/>
        <v>-22.000000000000007</v>
      </c>
      <c r="R104" s="62">
        <f t="shared" si="12"/>
        <v>31.000000000000021</v>
      </c>
      <c r="S104" s="64">
        <f t="shared" si="14"/>
        <v>30.400000000000027</v>
      </c>
      <c r="T104" s="73">
        <f t="shared" si="18"/>
        <v>-3.9999999999999929</v>
      </c>
      <c r="U104" s="66">
        <f t="shared" si="15"/>
        <v>44.99809670330265</v>
      </c>
    </row>
    <row r="105" spans="14:21" x14ac:dyDescent="0.25">
      <c r="N105" s="75">
        <v>92</v>
      </c>
      <c r="O105" s="15">
        <f t="shared" si="13"/>
        <v>8.2000000000000011</v>
      </c>
      <c r="P105" s="20">
        <f t="shared" si="10"/>
        <v>-66</v>
      </c>
      <c r="Q105" s="60">
        <f t="shared" si="16"/>
        <v>-22.800000000000004</v>
      </c>
      <c r="R105" s="62">
        <f t="shared" si="12"/>
        <v>33.220000000000013</v>
      </c>
      <c r="S105" s="64">
        <f t="shared" si="14"/>
        <v>33.562600000000025</v>
      </c>
      <c r="T105" s="73">
        <f t="shared" si="18"/>
        <v>-2.8516245994193028</v>
      </c>
      <c r="U105" s="66">
        <f t="shared" si="15"/>
        <v>45.108595065168501</v>
      </c>
    </row>
    <row r="106" spans="14:21" x14ac:dyDescent="0.25">
      <c r="N106" s="75">
        <v>93</v>
      </c>
      <c r="O106" s="15">
        <f t="shared" si="13"/>
        <v>8.4</v>
      </c>
      <c r="P106" s="20">
        <f t="shared" si="10"/>
        <v>-67</v>
      </c>
      <c r="Q106" s="60">
        <f t="shared" si="16"/>
        <v>-23.6</v>
      </c>
      <c r="R106" s="62">
        <f t="shared" si="12"/>
        <v>35.480000000000004</v>
      </c>
      <c r="S106" s="64">
        <f t="shared" si="14"/>
        <v>36.892800000000001</v>
      </c>
      <c r="T106" s="73">
        <f t="shared" si="18"/>
        <v>-1.620826320047442</v>
      </c>
      <c r="U106" s="66">
        <f t="shared" si="15"/>
        <v>45.217885770490405</v>
      </c>
    </row>
    <row r="107" spans="14:21" x14ac:dyDescent="0.25">
      <c r="N107" s="75">
        <v>94</v>
      </c>
      <c r="O107" s="15">
        <f t="shared" si="13"/>
        <v>8.6</v>
      </c>
      <c r="P107" s="20">
        <f t="shared" si="10"/>
        <v>-68</v>
      </c>
      <c r="Q107" s="60">
        <f t="shared" si="16"/>
        <v>-24.4</v>
      </c>
      <c r="R107" s="62">
        <f t="shared" si="12"/>
        <v>37.779999999999994</v>
      </c>
      <c r="S107" s="64">
        <f t="shared" si="14"/>
        <v>40.394199999999998</v>
      </c>
      <c r="T107" s="73">
        <f t="shared" si="18"/>
        <v>-0.30168938648133903</v>
      </c>
      <c r="U107" s="66">
        <f t="shared" si="15"/>
        <v>45.325994931532563</v>
      </c>
    </row>
    <row r="108" spans="14:21" x14ac:dyDescent="0.25">
      <c r="N108" s="75">
        <v>95</v>
      </c>
      <c r="O108" s="15">
        <f t="shared" si="13"/>
        <v>8.7999999999999989</v>
      </c>
      <c r="P108" s="20">
        <f t="shared" si="10"/>
        <v>-69</v>
      </c>
      <c r="Q108" s="60">
        <f t="shared" si="16"/>
        <v>-25.199999999999996</v>
      </c>
      <c r="R108" s="62">
        <f t="shared" si="12"/>
        <v>40.11999999999999</v>
      </c>
      <c r="S108" s="64">
        <f t="shared" si="14"/>
        <v>44.070399999999971</v>
      </c>
      <c r="T108" s="73">
        <f t="shared" si="18"/>
        <v>1.1121265723662965</v>
      </c>
      <c r="U108" s="66">
        <f t="shared" si="15"/>
        <v>45.432947822700037</v>
      </c>
    </row>
    <row r="109" spans="14:21" x14ac:dyDescent="0.25">
      <c r="N109" s="75">
        <v>96</v>
      </c>
      <c r="O109" s="15">
        <f t="shared" si="13"/>
        <v>8.9999999999999982</v>
      </c>
      <c r="P109" s="20">
        <f t="shared" si="10"/>
        <v>-70</v>
      </c>
      <c r="Q109" s="60">
        <f t="shared" si="16"/>
        <v>-25.999999999999993</v>
      </c>
      <c r="R109" s="62">
        <f t="shared" si="12"/>
        <v>42.499999999999972</v>
      </c>
      <c r="S109" s="64">
        <f t="shared" si="14"/>
        <v>47.924999999999962</v>
      </c>
      <c r="T109" s="73">
        <f t="shared" si="18"/>
        <v>2.627416997969501</v>
      </c>
      <c r="U109" s="66">
        <f t="shared" si="15"/>
        <v>45.538768916005409</v>
      </c>
    </row>
    <row r="110" spans="14:21" x14ac:dyDescent="0.25">
      <c r="N110" s="75">
        <v>97</v>
      </c>
      <c r="O110" s="15">
        <f t="shared" si="13"/>
        <v>9.1999999999999975</v>
      </c>
      <c r="P110" s="20">
        <f t="shared" si="10"/>
        <v>-70.999999999999986</v>
      </c>
      <c r="Q110" s="60">
        <f t="shared" si="16"/>
        <v>-26.79999999999999</v>
      </c>
      <c r="R110" s="62">
        <f t="shared" si="12"/>
        <v>44.919999999999973</v>
      </c>
      <c r="S110" s="64">
        <f t="shared" si="14"/>
        <v>51.961599999999947</v>
      </c>
      <c r="T110" s="73">
        <f t="shared" si="18"/>
        <v>4.2514650641663465</v>
      </c>
      <c r="U110" s="66">
        <f t="shared" si="15"/>
        <v>45.643481914678361</v>
      </c>
    </row>
    <row r="111" spans="14:21" x14ac:dyDescent="0.25">
      <c r="N111" s="75">
        <v>98</v>
      </c>
      <c r="O111" s="15">
        <f t="shared" si="13"/>
        <v>9.3999999999999968</v>
      </c>
      <c r="P111" s="20">
        <f t="shared" si="10"/>
        <v>-71.999999999999986</v>
      </c>
      <c r="Q111" s="60">
        <f t="shared" si="16"/>
        <v>-27.599999999999987</v>
      </c>
      <c r="R111" s="62">
        <f t="shared" si="12"/>
        <v>47.379999999999967</v>
      </c>
      <c r="S111" s="64">
        <f t="shared" si="14"/>
        <v>56.183799999999934</v>
      </c>
      <c r="T111" s="73">
        <f t="shared" si="18"/>
        <v>5.9920766833994996</v>
      </c>
      <c r="U111" s="66">
        <f t="shared" si="15"/>
        <v>45.747109785033828</v>
      </c>
    </row>
    <row r="112" spans="14:21" x14ac:dyDescent="0.25">
      <c r="N112" s="75">
        <v>99</v>
      </c>
      <c r="O112" s="15">
        <f t="shared" si="13"/>
        <v>9.5999999999999961</v>
      </c>
      <c r="P112" s="20">
        <f t="shared" si="10"/>
        <v>-72.999999999999972</v>
      </c>
      <c r="Q112" s="60">
        <f>$H$7*O112+$I$7</f>
        <v>-28.399999999999984</v>
      </c>
      <c r="R112" s="62">
        <f t="shared" si="12"/>
        <v>49.879999999999953</v>
      </c>
      <c r="S112" s="64">
        <f t="shared" si="14"/>
        <v>60.595199999999913</v>
      </c>
      <c r="T112" s="73">
        <f t="shared" si="18"/>
        <v>7.8576180254759365</v>
      </c>
      <c r="U112" s="66">
        <f t="shared" si="15"/>
        <v>45.849674786705712</v>
      </c>
    </row>
    <row r="113" spans="14:21" x14ac:dyDescent="0.25">
      <c r="N113" s="75">
        <v>100</v>
      </c>
      <c r="O113" s="15">
        <f t="shared" si="13"/>
        <v>9.7999999999999954</v>
      </c>
      <c r="P113" s="20">
        <f t="shared" si="10"/>
        <v>-73.999999999999972</v>
      </c>
      <c r="Q113" s="60">
        <f t="shared" ref="Q113:Q114" si="19">$H$7*O113+$I$7</f>
        <v>-29.199999999999982</v>
      </c>
      <c r="R113" s="62">
        <f t="shared" si="12"/>
        <v>52.419999999999931</v>
      </c>
      <c r="S113" s="64">
        <f t="shared" si="14"/>
        <v>65.199399999999883</v>
      </c>
      <c r="T113" s="73">
        <f t="shared" si="18"/>
        <v>9.8570557291777838</v>
      </c>
      <c r="U113" s="66">
        <f t="shared" si="15"/>
        <v>45.9511985013459</v>
      </c>
    </row>
    <row r="114" spans="14:21" ht="15.75" thickBot="1" x14ac:dyDescent="0.3">
      <c r="N114" s="75">
        <v>101</v>
      </c>
      <c r="O114" s="15">
        <f t="shared" si="13"/>
        <v>9.9999999999999947</v>
      </c>
      <c r="P114" s="20">
        <f t="shared" si="10"/>
        <v>-74.999999999999972</v>
      </c>
      <c r="Q114" s="61">
        <f t="shared" si="19"/>
        <v>-29.999999999999979</v>
      </c>
      <c r="R114" s="63">
        <f t="shared" si="12"/>
        <v>54.999999999999929</v>
      </c>
      <c r="S114" s="65">
        <f t="shared" si="14"/>
        <v>69.999999999999858</v>
      </c>
      <c r="T114" s="73">
        <f t="shared" si="18"/>
        <v>11.999999999999943</v>
      </c>
      <c r="U114" s="66">
        <f t="shared" si="15"/>
        <v>46.051701859880907</v>
      </c>
    </row>
    <row r="115" spans="14:21" x14ac:dyDescent="0.25">
      <c r="T115" s="74"/>
      <c r="U115" s="59"/>
    </row>
  </sheetData>
  <mergeCells count="22">
    <mergeCell ref="L14:M14"/>
    <mergeCell ref="D7:G7"/>
    <mergeCell ref="D10:G10"/>
    <mergeCell ref="D11:G11"/>
    <mergeCell ref="D8:G8"/>
    <mergeCell ref="D9:G9"/>
    <mergeCell ref="A1:T2"/>
    <mergeCell ref="H4:M4"/>
    <mergeCell ref="A4:G5"/>
    <mergeCell ref="A13:G14"/>
    <mergeCell ref="H13:I13"/>
    <mergeCell ref="J13:K13"/>
    <mergeCell ref="L13:M13"/>
    <mergeCell ref="A7:C7"/>
    <mergeCell ref="A6:C6"/>
    <mergeCell ref="A8:C8"/>
    <mergeCell ref="A9:C9"/>
    <mergeCell ref="A10:C10"/>
    <mergeCell ref="A11:C11"/>
    <mergeCell ref="D6:G6"/>
    <mergeCell ref="H14:I14"/>
    <mergeCell ref="J14:K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202A-7FA0-4C9E-BC22-8DA8F370BD2E}">
  <dimension ref="A1:R114"/>
  <sheetViews>
    <sheetView showGridLines="0" zoomScale="120" zoomScaleNormal="120" workbookViewId="0">
      <selection activeCell="L4" sqref="L4"/>
    </sheetView>
  </sheetViews>
  <sheetFormatPr baseColWidth="10" defaultRowHeight="15" x14ac:dyDescent="0.25"/>
  <cols>
    <col min="5" max="5" width="24.140625" bestFit="1" customWidth="1"/>
    <col min="6" max="6" width="14.85546875" bestFit="1" customWidth="1"/>
    <col min="7" max="7" width="18.28515625" bestFit="1" customWidth="1"/>
    <col min="14" max="14" width="0" hidden="1" customWidth="1"/>
    <col min="15" max="15" width="12" hidden="1" customWidth="1"/>
    <col min="16" max="16" width="11.140625" style="56" hidden="1" customWidth="1"/>
    <col min="17" max="17" width="0" hidden="1" customWidth="1"/>
    <col min="18" max="18" width="26.5703125" hidden="1" customWidth="1"/>
  </cols>
  <sheetData>
    <row r="1" spans="1:18" x14ac:dyDescent="0.25">
      <c r="P1"/>
    </row>
    <row r="2" spans="1:18" x14ac:dyDescent="0.25">
      <c r="P2"/>
    </row>
    <row r="3" spans="1:18" ht="15.75" thickBot="1" x14ac:dyDescent="0.3">
      <c r="P3"/>
    </row>
    <row r="4" spans="1:18" x14ac:dyDescent="0.25">
      <c r="A4" s="95" t="s">
        <v>17</v>
      </c>
      <c r="B4" s="96"/>
      <c r="C4" s="96"/>
      <c r="D4" s="96"/>
      <c r="E4" s="96"/>
      <c r="F4" s="96"/>
      <c r="G4" s="96"/>
      <c r="H4" s="96"/>
      <c r="I4" s="76"/>
      <c r="P4"/>
    </row>
    <row r="5" spans="1:18" ht="15.75" thickBot="1" x14ac:dyDescent="0.3">
      <c r="A5" s="97"/>
      <c r="B5" s="98"/>
      <c r="C5" s="98"/>
      <c r="D5" s="98"/>
      <c r="E5" s="98"/>
      <c r="F5" s="98"/>
      <c r="G5" s="98"/>
      <c r="H5" s="98"/>
      <c r="P5"/>
    </row>
    <row r="6" spans="1:18" ht="24" thickBot="1" x14ac:dyDescent="0.4">
      <c r="A6" s="95" t="s">
        <v>18</v>
      </c>
      <c r="B6" s="96"/>
      <c r="C6" s="96"/>
      <c r="D6" s="96"/>
      <c r="E6" s="96"/>
      <c r="F6" s="96"/>
      <c r="G6" s="101"/>
      <c r="H6" s="104" t="s">
        <v>12</v>
      </c>
      <c r="I6" s="105"/>
      <c r="J6" s="105"/>
      <c r="K6" s="106"/>
      <c r="P6"/>
    </row>
    <row r="7" spans="1:18" ht="15.75" thickBot="1" x14ac:dyDescent="0.3">
      <c r="A7" s="97"/>
      <c r="B7" s="98"/>
      <c r="C7" s="98"/>
      <c r="D7" s="98"/>
      <c r="E7" s="98"/>
      <c r="F7" s="98"/>
      <c r="G7" s="102"/>
      <c r="H7" s="6" t="s">
        <v>6</v>
      </c>
      <c r="I7" s="6" t="s">
        <v>7</v>
      </c>
      <c r="J7" s="6" t="s">
        <v>8</v>
      </c>
      <c r="K7" s="6" t="s">
        <v>9</v>
      </c>
      <c r="P7"/>
    </row>
    <row r="8" spans="1:18" ht="17.25" thickBot="1" x14ac:dyDescent="0.35">
      <c r="A8" s="99" t="s">
        <v>19</v>
      </c>
      <c r="B8" s="99"/>
      <c r="C8" s="99"/>
      <c r="D8" s="99"/>
      <c r="E8" s="107" t="s">
        <v>31</v>
      </c>
      <c r="F8" s="107"/>
      <c r="G8" s="107"/>
      <c r="H8" s="3">
        <v>2</v>
      </c>
      <c r="I8" s="3">
        <v>2</v>
      </c>
      <c r="J8" s="3">
        <v>0</v>
      </c>
      <c r="K8" s="3">
        <v>0</v>
      </c>
      <c r="P8"/>
    </row>
    <row r="9" spans="1:18" ht="17.25" thickBot="1" x14ac:dyDescent="0.35">
      <c r="A9" s="100" t="s">
        <v>20</v>
      </c>
      <c r="B9" s="100"/>
      <c r="C9" s="100"/>
      <c r="D9" s="100"/>
      <c r="E9" s="93" t="s">
        <v>33</v>
      </c>
      <c r="F9" s="93"/>
      <c r="G9" s="93"/>
      <c r="H9" s="4">
        <v>2</v>
      </c>
      <c r="I9" s="4">
        <v>1</v>
      </c>
      <c r="J9" s="4">
        <v>0</v>
      </c>
      <c r="K9" s="4">
        <v>0</v>
      </c>
      <c r="P9"/>
    </row>
    <row r="10" spans="1:18" ht="16.5" x14ac:dyDescent="0.3">
      <c r="A10" s="103" t="s">
        <v>21</v>
      </c>
      <c r="B10" s="103"/>
      <c r="C10" s="103"/>
      <c r="D10" s="103"/>
      <c r="E10" s="94" t="s">
        <v>32</v>
      </c>
      <c r="F10" s="94"/>
      <c r="G10" s="94"/>
      <c r="H10" s="5">
        <v>1</v>
      </c>
      <c r="I10" s="5">
        <v>1</v>
      </c>
      <c r="J10" s="5">
        <v>0</v>
      </c>
      <c r="K10" s="5">
        <v>0</v>
      </c>
      <c r="P10"/>
    </row>
    <row r="11" spans="1:18" x14ac:dyDescent="0.25">
      <c r="P11"/>
    </row>
    <row r="12" spans="1:18" x14ac:dyDescent="0.25">
      <c r="P12"/>
    </row>
    <row r="13" spans="1:18" ht="23.25" x14ac:dyDescent="0.25">
      <c r="A13" s="78" t="s">
        <v>13</v>
      </c>
      <c r="B13" s="78"/>
      <c r="C13" s="78"/>
      <c r="D13" s="78"/>
      <c r="E13" s="2" t="s">
        <v>14</v>
      </c>
      <c r="F13" s="2" t="s">
        <v>15</v>
      </c>
      <c r="G13" s="2" t="s">
        <v>16</v>
      </c>
      <c r="O13" t="s">
        <v>22</v>
      </c>
      <c r="P13" t="s">
        <v>27</v>
      </c>
      <c r="Q13" t="s">
        <v>28</v>
      </c>
      <c r="R13" t="s">
        <v>29</v>
      </c>
    </row>
    <row r="14" spans="1:18" ht="15.75" thickBot="1" x14ac:dyDescent="0.3">
      <c r="A14" s="78"/>
      <c r="B14" s="78"/>
      <c r="C14" s="78"/>
      <c r="D14" s="78"/>
      <c r="E14" s="53">
        <f>-2*PI()</f>
        <v>-6.2831853071795862</v>
      </c>
      <c r="F14" s="55">
        <f>(G14-E14)/100</f>
        <v>0.12566370614359174</v>
      </c>
      <c r="G14" s="1">
        <f>2*PI()</f>
        <v>6.2831853071795862</v>
      </c>
      <c r="N14">
        <v>1</v>
      </c>
      <c r="O14" s="1">
        <f>E14</f>
        <v>-6.2831853071795862</v>
      </c>
      <c r="P14" s="1">
        <f>$H$8*COS($I$8*O14-$J$8)+$K$8</f>
        <v>2</v>
      </c>
      <c r="Q14" s="1">
        <f>$H$9*SIN($I$9*O14-$J$9)+$K$9</f>
        <v>4.90059381963448E-16</v>
      </c>
      <c r="R14" s="57">
        <f>$H$10*TAN($I$10*O14-$J$10)+$K$10</f>
        <v>2.45029690981724E-16</v>
      </c>
    </row>
    <row r="15" spans="1:18" x14ac:dyDescent="0.25">
      <c r="F15" s="54"/>
      <c r="G15" s="54"/>
      <c r="N15">
        <v>2</v>
      </c>
      <c r="O15" s="1">
        <f>O14+$F$14</f>
        <v>-6.1575216010359943</v>
      </c>
      <c r="P15" s="1">
        <f t="shared" ref="P15:P78" si="0">$H$8*COS($I$8*O15-$J$8)+$K$8</f>
        <v>1.9371663222572619</v>
      </c>
      <c r="Q15" s="1">
        <f t="shared" ref="Q15:Q78" si="1">$H$9*SIN($I$9*O15-$J$9)+$K$9</f>
        <v>0.25066646712860929</v>
      </c>
      <c r="R15" s="57">
        <f t="shared" ref="R15:R78" si="2">$H$10*TAN($I$10*O15-$J$10)+$K$10</f>
        <v>0.12632937844610859</v>
      </c>
    </row>
    <row r="16" spans="1:18" x14ac:dyDescent="0.25">
      <c r="N16">
        <v>3</v>
      </c>
      <c r="O16" s="1">
        <f t="shared" ref="O16:O79" si="3">O15+$F$14</f>
        <v>-6.0318578948924024</v>
      </c>
      <c r="P16" s="1">
        <f t="shared" si="0"/>
        <v>1.7526133600877261</v>
      </c>
      <c r="Q16" s="1">
        <f t="shared" si="1"/>
        <v>0.4973797743297107</v>
      </c>
      <c r="R16" s="57">
        <f t="shared" si="2"/>
        <v>0.25675636036772742</v>
      </c>
    </row>
    <row r="17" spans="14:18" x14ac:dyDescent="0.25">
      <c r="N17">
        <v>4</v>
      </c>
      <c r="O17" s="1">
        <f t="shared" si="3"/>
        <v>-5.9061941887488105</v>
      </c>
      <c r="P17" s="1">
        <f t="shared" si="0"/>
        <v>1.4579372548428209</v>
      </c>
      <c r="Q17" s="1">
        <f t="shared" si="1"/>
        <v>0.73624910536935739</v>
      </c>
      <c r="R17" s="57">
        <f t="shared" si="2"/>
        <v>0.39592800879772216</v>
      </c>
    </row>
    <row r="18" spans="14:18" x14ac:dyDescent="0.25">
      <c r="N18">
        <v>5</v>
      </c>
      <c r="O18" s="1">
        <f t="shared" si="3"/>
        <v>-5.7805304826052186</v>
      </c>
      <c r="P18" s="1">
        <f t="shared" si="0"/>
        <v>1.07165358995799</v>
      </c>
      <c r="Q18" s="1">
        <f t="shared" si="1"/>
        <v>0.9635073482034322</v>
      </c>
      <c r="R18" s="57">
        <f t="shared" si="2"/>
        <v>0.54975465219277131</v>
      </c>
    </row>
    <row r="19" spans="14:18" x14ac:dyDescent="0.25">
      <c r="N19">
        <v>6</v>
      </c>
      <c r="O19" s="1">
        <f t="shared" si="3"/>
        <v>-5.6548667764616267</v>
      </c>
      <c r="P19" s="1">
        <f t="shared" si="0"/>
        <v>0.61803398874989068</v>
      </c>
      <c r="Q19" s="1">
        <f t="shared" si="1"/>
        <v>1.1755705045849481</v>
      </c>
      <c r="R19" s="57">
        <f t="shared" si="2"/>
        <v>0.72654252800536256</v>
      </c>
    </row>
    <row r="20" spans="14:18" x14ac:dyDescent="0.25">
      <c r="N20">
        <v>7</v>
      </c>
      <c r="O20" s="1">
        <f t="shared" si="3"/>
        <v>-5.5292030703180348</v>
      </c>
      <c r="P20" s="1">
        <f t="shared" si="0"/>
        <v>0.12558103905862164</v>
      </c>
      <c r="Q20" s="1">
        <f t="shared" si="1"/>
        <v>1.3690942118573792</v>
      </c>
      <c r="R20" s="57">
        <f t="shared" si="2"/>
        <v>0.93906250581749473</v>
      </c>
    </row>
    <row r="21" spans="14:18" x14ac:dyDescent="0.25">
      <c r="N21">
        <v>8</v>
      </c>
      <c r="O21" s="1">
        <f t="shared" si="3"/>
        <v>-5.4035393641744429</v>
      </c>
      <c r="P21" s="1">
        <f t="shared" si="0"/>
        <v>-0.37476262917145498</v>
      </c>
      <c r="Q21" s="1">
        <f t="shared" si="1"/>
        <v>1.5410264855515803</v>
      </c>
      <c r="R21" s="57">
        <f t="shared" si="2"/>
        <v>1.2087923504096127</v>
      </c>
    </row>
    <row r="22" spans="14:18" x14ac:dyDescent="0.25">
      <c r="N22">
        <v>9</v>
      </c>
      <c r="O22" s="1">
        <f t="shared" si="3"/>
        <v>-5.277875658030851</v>
      </c>
      <c r="P22" s="1">
        <f t="shared" si="0"/>
        <v>-0.8515585831301512</v>
      </c>
      <c r="Q22" s="1">
        <f t="shared" si="1"/>
        <v>1.6886558510040319</v>
      </c>
      <c r="R22" s="57">
        <f t="shared" si="2"/>
        <v>1.5757478599686567</v>
      </c>
    </row>
    <row r="23" spans="14:18" x14ac:dyDescent="0.25">
      <c r="N23">
        <v>10</v>
      </c>
      <c r="O23" s="1">
        <f t="shared" si="3"/>
        <v>-5.1522119518872591</v>
      </c>
      <c r="P23" s="1">
        <f t="shared" si="0"/>
        <v>-1.274847979497385</v>
      </c>
      <c r="Q23" s="1">
        <f t="shared" si="1"/>
        <v>1.8096541049320405</v>
      </c>
      <c r="R23" s="57">
        <f t="shared" si="2"/>
        <v>2.1251081731572126</v>
      </c>
    </row>
    <row r="24" spans="14:18" x14ac:dyDescent="0.25">
      <c r="N24">
        <v>11</v>
      </c>
      <c r="O24" s="1">
        <f t="shared" si="3"/>
        <v>-5.0265482457436672</v>
      </c>
      <c r="P24" s="1">
        <f t="shared" si="0"/>
        <v>-1.6180339887498996</v>
      </c>
      <c r="Q24" s="1">
        <f t="shared" si="1"/>
        <v>1.9021130325903084</v>
      </c>
      <c r="R24" s="57">
        <f t="shared" si="2"/>
        <v>3.077683537175274</v>
      </c>
    </row>
    <row r="25" spans="14:18" x14ac:dyDescent="0.25">
      <c r="N25">
        <v>12</v>
      </c>
      <c r="O25" s="1">
        <f t="shared" si="3"/>
        <v>-4.9008845396000753</v>
      </c>
      <c r="P25" s="1">
        <f t="shared" si="0"/>
        <v>-1.859552971776506</v>
      </c>
      <c r="Q25" s="1">
        <f t="shared" si="1"/>
        <v>1.9645745014573781</v>
      </c>
      <c r="R25" s="57">
        <f t="shared" si="2"/>
        <v>5.2421835811132382</v>
      </c>
    </row>
    <row r="26" spans="14:18" x14ac:dyDescent="0.25">
      <c r="N26">
        <v>13</v>
      </c>
      <c r="O26" s="1">
        <f t="shared" si="3"/>
        <v>-4.7752208334564834</v>
      </c>
      <c r="P26" s="1">
        <f t="shared" si="0"/>
        <v>-1.9842294026289569</v>
      </c>
      <c r="Q26" s="1">
        <f t="shared" si="1"/>
        <v>1.9960534568565433</v>
      </c>
      <c r="R26" s="57">
        <f t="shared" si="2"/>
        <v>15.894544843865891</v>
      </c>
    </row>
    <row r="27" spans="14:18" x14ac:dyDescent="0.25">
      <c r="N27">
        <v>14</v>
      </c>
      <c r="O27" s="1">
        <f t="shared" si="3"/>
        <v>-4.6495571273128915</v>
      </c>
      <c r="P27" s="1">
        <f t="shared" si="0"/>
        <v>-1.9842294026289544</v>
      </c>
      <c r="Q27" s="1">
        <f t="shared" si="1"/>
        <v>1.9960534568565429</v>
      </c>
      <c r="R27" s="57">
        <f t="shared" si="2"/>
        <v>-15.894544843864672</v>
      </c>
    </row>
    <row r="28" spans="14:18" x14ac:dyDescent="0.25">
      <c r="N28">
        <v>15</v>
      </c>
      <c r="O28" s="1">
        <f t="shared" si="3"/>
        <v>-4.5238934211692996</v>
      </c>
      <c r="P28" s="1">
        <f t="shared" si="0"/>
        <v>-1.8595529717764989</v>
      </c>
      <c r="Q28" s="1">
        <f t="shared" si="1"/>
        <v>1.9645745014573763</v>
      </c>
      <c r="R28" s="57">
        <f t="shared" si="2"/>
        <v>-5.2421835811131006</v>
      </c>
    </row>
    <row r="29" spans="14:18" x14ac:dyDescent="0.25">
      <c r="N29">
        <v>16</v>
      </c>
      <c r="O29" s="1">
        <f t="shared" si="3"/>
        <v>-4.3982297150257077</v>
      </c>
      <c r="P29" s="1">
        <f t="shared" si="0"/>
        <v>-1.6180339887498882</v>
      </c>
      <c r="Q29" s="1">
        <f t="shared" si="1"/>
        <v>1.9021130325903053</v>
      </c>
      <c r="R29" s="57">
        <f t="shared" si="2"/>
        <v>-3.0776835371752238</v>
      </c>
    </row>
    <row r="30" spans="14:18" x14ac:dyDescent="0.25">
      <c r="N30">
        <v>17</v>
      </c>
      <c r="O30" s="1">
        <f t="shared" si="3"/>
        <v>-4.2725660088821158</v>
      </c>
      <c r="P30" s="1">
        <f t="shared" si="0"/>
        <v>-1.2748479794973702</v>
      </c>
      <c r="Q30" s="1">
        <f t="shared" si="1"/>
        <v>1.8096541049320365</v>
      </c>
      <c r="R30" s="57">
        <f t="shared" si="2"/>
        <v>-2.1251081731571864</v>
      </c>
    </row>
    <row r="31" spans="14:18" x14ac:dyDescent="0.25">
      <c r="N31">
        <v>18</v>
      </c>
      <c r="O31" s="1">
        <f t="shared" si="3"/>
        <v>-4.1469023027385239</v>
      </c>
      <c r="P31" s="1">
        <f t="shared" si="0"/>
        <v>-0.85155858313013377</v>
      </c>
      <c r="Q31" s="1">
        <f t="shared" si="1"/>
        <v>1.6886558510040268</v>
      </c>
      <c r="R31" s="57">
        <f t="shared" si="2"/>
        <v>-1.5757478599686401</v>
      </c>
    </row>
    <row r="32" spans="14:18" x14ac:dyDescent="0.25">
      <c r="N32">
        <v>19</v>
      </c>
      <c r="O32" s="1">
        <f t="shared" si="3"/>
        <v>-4.021238596594932</v>
      </c>
      <c r="P32" s="1">
        <f t="shared" si="0"/>
        <v>-0.3747626291714361</v>
      </c>
      <c r="Q32" s="1">
        <f t="shared" si="1"/>
        <v>1.5410264855515743</v>
      </c>
      <c r="R32" s="57">
        <f t="shared" si="2"/>
        <v>-1.208792350409601</v>
      </c>
    </row>
    <row r="33" spans="14:18" x14ac:dyDescent="0.25">
      <c r="N33">
        <v>20</v>
      </c>
      <c r="O33" s="1">
        <f t="shared" si="3"/>
        <v>-3.8955748904513401</v>
      </c>
      <c r="P33" s="1">
        <f t="shared" si="0"/>
        <v>0.12558103905864082</v>
      </c>
      <c r="Q33" s="1">
        <f t="shared" si="1"/>
        <v>1.3690942118573721</v>
      </c>
      <c r="R33" s="57">
        <f t="shared" si="2"/>
        <v>-0.93906250581748574</v>
      </c>
    </row>
    <row r="34" spans="14:18" x14ac:dyDescent="0.25">
      <c r="N34">
        <v>21</v>
      </c>
      <c r="O34" s="1">
        <f t="shared" si="3"/>
        <v>-3.7699111843077482</v>
      </c>
      <c r="P34" s="1">
        <f t="shared" si="0"/>
        <v>0.61803398874990889</v>
      </c>
      <c r="Q34" s="1">
        <f t="shared" si="1"/>
        <v>1.1755705045849403</v>
      </c>
      <c r="R34" s="57">
        <f t="shared" si="2"/>
        <v>-0.72654252800535524</v>
      </c>
    </row>
    <row r="35" spans="14:18" x14ac:dyDescent="0.25">
      <c r="N35">
        <v>22</v>
      </c>
      <c r="O35" s="1">
        <f t="shared" si="3"/>
        <v>-3.6442474781641563</v>
      </c>
      <c r="P35" s="1">
        <f t="shared" si="0"/>
        <v>1.0716535899580064</v>
      </c>
      <c r="Q35" s="1">
        <f t="shared" si="1"/>
        <v>0.96350734820342376</v>
      </c>
      <c r="R35" s="57">
        <f t="shared" si="2"/>
        <v>-0.54975465219276498</v>
      </c>
    </row>
    <row r="36" spans="14:18" x14ac:dyDescent="0.25">
      <c r="N36">
        <v>23</v>
      </c>
      <c r="O36" s="1">
        <f t="shared" si="3"/>
        <v>-3.5185837720205644</v>
      </c>
      <c r="P36" s="1">
        <f t="shared" si="0"/>
        <v>1.4579372548428342</v>
      </c>
      <c r="Q36" s="1">
        <f t="shared" si="1"/>
        <v>0.7362491053693484</v>
      </c>
      <c r="R36" s="57">
        <f t="shared" si="2"/>
        <v>-0.39592800879771656</v>
      </c>
    </row>
    <row r="37" spans="14:18" x14ac:dyDescent="0.25">
      <c r="N37">
        <v>24</v>
      </c>
      <c r="O37" s="1">
        <f t="shared" si="3"/>
        <v>-3.3929200658769725</v>
      </c>
      <c r="P37" s="1">
        <f t="shared" si="0"/>
        <v>1.7526133600877354</v>
      </c>
      <c r="Q37" s="1">
        <f t="shared" si="1"/>
        <v>0.49737977432970143</v>
      </c>
      <c r="R37" s="57">
        <f t="shared" si="2"/>
        <v>-0.25675636036772231</v>
      </c>
    </row>
    <row r="38" spans="14:18" x14ac:dyDescent="0.25">
      <c r="N38">
        <v>25</v>
      </c>
      <c r="O38" s="1">
        <f t="shared" si="3"/>
        <v>-3.2672563597333806</v>
      </c>
      <c r="P38" s="1">
        <f t="shared" si="0"/>
        <v>1.9371663222572666</v>
      </c>
      <c r="Q38" s="1">
        <f t="shared" si="1"/>
        <v>0.2506664671285998</v>
      </c>
      <c r="R38" s="57">
        <f t="shared" si="2"/>
        <v>-0.1263293784461037</v>
      </c>
    </row>
    <row r="39" spans="14:18" x14ac:dyDescent="0.25">
      <c r="N39">
        <v>26</v>
      </c>
      <c r="O39" s="1">
        <f t="shared" si="3"/>
        <v>-3.1415926535897887</v>
      </c>
      <c r="P39" s="1">
        <f t="shared" si="0"/>
        <v>2</v>
      </c>
      <c r="Q39" s="1">
        <f t="shared" si="1"/>
        <v>-9.1268138879829763E-15</v>
      </c>
      <c r="R39" s="57">
        <f t="shared" si="2"/>
        <v>4.5634069439914882E-15</v>
      </c>
    </row>
    <row r="40" spans="14:18" x14ac:dyDescent="0.25">
      <c r="N40">
        <v>27</v>
      </c>
      <c r="O40" s="1">
        <f t="shared" si="3"/>
        <v>-3.0159289474461968</v>
      </c>
      <c r="P40" s="1">
        <f t="shared" si="0"/>
        <v>1.9371663222572575</v>
      </c>
      <c r="Q40" s="1">
        <f t="shared" si="1"/>
        <v>-0.2506664671286179</v>
      </c>
      <c r="R40" s="57">
        <f t="shared" si="2"/>
        <v>0.126329378446113</v>
      </c>
    </row>
    <row r="41" spans="14:18" x14ac:dyDescent="0.25">
      <c r="N41">
        <v>28</v>
      </c>
      <c r="O41" s="1">
        <f t="shared" si="3"/>
        <v>-2.8902652413026049</v>
      </c>
      <c r="P41" s="1">
        <f t="shared" si="0"/>
        <v>1.7526133600877176</v>
      </c>
      <c r="Q41" s="1">
        <f t="shared" si="1"/>
        <v>-0.49737977432971908</v>
      </c>
      <c r="R41" s="57">
        <f t="shared" si="2"/>
        <v>0.25675636036773203</v>
      </c>
    </row>
    <row r="42" spans="14:18" x14ac:dyDescent="0.25">
      <c r="N42">
        <v>29</v>
      </c>
      <c r="O42" s="1">
        <f t="shared" si="3"/>
        <v>-2.764601535159013</v>
      </c>
      <c r="P42" s="1">
        <f t="shared" si="0"/>
        <v>1.4579372548428091</v>
      </c>
      <c r="Q42" s="1">
        <f t="shared" si="1"/>
        <v>-0.73624910536936539</v>
      </c>
      <c r="R42" s="57">
        <f t="shared" si="2"/>
        <v>0.39592800879772716</v>
      </c>
    </row>
    <row r="43" spans="14:18" x14ac:dyDescent="0.25">
      <c r="N43">
        <v>30</v>
      </c>
      <c r="O43" s="1">
        <f t="shared" si="3"/>
        <v>-2.6389378290154211</v>
      </c>
      <c r="P43" s="1">
        <f t="shared" si="0"/>
        <v>1.0716535899579755</v>
      </c>
      <c r="Q43" s="1">
        <f t="shared" si="1"/>
        <v>-0.96350734820343975</v>
      </c>
      <c r="R43" s="57">
        <f t="shared" si="2"/>
        <v>0.54975465219277697</v>
      </c>
    </row>
    <row r="44" spans="14:18" x14ac:dyDescent="0.25">
      <c r="N44">
        <v>31</v>
      </c>
      <c r="O44" s="1">
        <f t="shared" si="3"/>
        <v>-2.5132741228718292</v>
      </c>
      <c r="P44" s="1">
        <f t="shared" si="0"/>
        <v>0.61803398874987425</v>
      </c>
      <c r="Q44" s="1">
        <f t="shared" si="1"/>
        <v>-1.1755705045849549</v>
      </c>
      <c r="R44" s="57">
        <f t="shared" si="2"/>
        <v>0.72654252800536923</v>
      </c>
    </row>
    <row r="45" spans="14:18" x14ac:dyDescent="0.25">
      <c r="N45">
        <v>32</v>
      </c>
      <c r="O45" s="1">
        <f t="shared" si="3"/>
        <v>-2.3876104167282373</v>
      </c>
      <c r="P45" s="1">
        <f t="shared" si="0"/>
        <v>0.1255810390586044</v>
      </c>
      <c r="Q45" s="1">
        <f t="shared" si="1"/>
        <v>-1.3690942118573854</v>
      </c>
      <c r="R45" s="57">
        <f t="shared" si="2"/>
        <v>0.93906250581750284</v>
      </c>
    </row>
    <row r="46" spans="14:18" x14ac:dyDescent="0.25">
      <c r="N46">
        <v>33</v>
      </c>
      <c r="O46" s="1">
        <f t="shared" si="3"/>
        <v>-2.2619467105846454</v>
      </c>
      <c r="P46" s="1">
        <f t="shared" si="0"/>
        <v>-0.37476262917147196</v>
      </c>
      <c r="Q46" s="1">
        <f t="shared" si="1"/>
        <v>-1.5410264855515858</v>
      </c>
      <c r="R46" s="57">
        <f t="shared" si="2"/>
        <v>1.2087923504096234</v>
      </c>
    </row>
    <row r="47" spans="14:18" x14ac:dyDescent="0.25">
      <c r="N47">
        <v>34</v>
      </c>
      <c r="O47" s="1">
        <f t="shared" si="3"/>
        <v>-2.1362830044410535</v>
      </c>
      <c r="P47" s="1">
        <f t="shared" si="0"/>
        <v>-0.85155858313016686</v>
      </c>
      <c r="Q47" s="1">
        <f t="shared" si="1"/>
        <v>-1.6886558510040366</v>
      </c>
      <c r="R47" s="57">
        <f t="shared" si="2"/>
        <v>1.5757478599686718</v>
      </c>
    </row>
    <row r="48" spans="14:18" x14ac:dyDescent="0.25">
      <c r="N48">
        <v>35</v>
      </c>
      <c r="O48" s="1">
        <f t="shared" si="3"/>
        <v>-2.0106192982974616</v>
      </c>
      <c r="P48" s="1">
        <f t="shared" si="0"/>
        <v>-1.2748479794973984</v>
      </c>
      <c r="Q48" s="1">
        <f t="shared" si="1"/>
        <v>-1.8096541049320443</v>
      </c>
      <c r="R48" s="57">
        <f t="shared" si="2"/>
        <v>2.1251081731572365</v>
      </c>
    </row>
    <row r="49" spans="14:18" x14ac:dyDescent="0.25">
      <c r="N49">
        <v>36</v>
      </c>
      <c r="O49" s="1">
        <f t="shared" si="3"/>
        <v>-1.8849555921538699</v>
      </c>
      <c r="P49" s="1">
        <f t="shared" si="0"/>
        <v>-1.6180339887499091</v>
      </c>
      <c r="Q49" s="1">
        <f t="shared" si="1"/>
        <v>-1.9021130325903108</v>
      </c>
      <c r="R49" s="57">
        <f t="shared" si="2"/>
        <v>3.0776835371753171</v>
      </c>
    </row>
    <row r="50" spans="14:18" x14ac:dyDescent="0.25">
      <c r="N50">
        <v>37</v>
      </c>
      <c r="O50" s="1">
        <f t="shared" si="3"/>
        <v>-1.7592918860102782</v>
      </c>
      <c r="P50" s="1">
        <f t="shared" si="0"/>
        <v>-1.8595529717765116</v>
      </c>
      <c r="Q50" s="1">
        <f t="shared" si="1"/>
        <v>-1.9645745014573797</v>
      </c>
      <c r="R50" s="57">
        <f t="shared" si="2"/>
        <v>5.2421835811133484</v>
      </c>
    </row>
    <row r="51" spans="14:18" x14ac:dyDescent="0.25">
      <c r="N51">
        <v>38</v>
      </c>
      <c r="O51" s="1">
        <f t="shared" si="3"/>
        <v>-1.6336281798666865</v>
      </c>
      <c r="P51" s="1">
        <f t="shared" si="0"/>
        <v>-1.9842294026289586</v>
      </c>
      <c r="Q51" s="1">
        <f t="shared" si="1"/>
        <v>-1.9960534568565438</v>
      </c>
      <c r="R51" s="57">
        <f t="shared" si="2"/>
        <v>15.894544843866818</v>
      </c>
    </row>
    <row r="52" spans="14:18" x14ac:dyDescent="0.25">
      <c r="N52">
        <v>39</v>
      </c>
      <c r="O52" s="1">
        <f t="shared" si="3"/>
        <v>-1.5079644737230948</v>
      </c>
      <c r="P52" s="1">
        <f t="shared" si="0"/>
        <v>-1.9842294026289526</v>
      </c>
      <c r="Q52" s="1">
        <f t="shared" si="1"/>
        <v>-1.9960534568565425</v>
      </c>
      <c r="R52" s="57">
        <f t="shared" si="2"/>
        <v>-15.894544843863802</v>
      </c>
    </row>
    <row r="53" spans="14:18" x14ac:dyDescent="0.25">
      <c r="N53">
        <v>40</v>
      </c>
      <c r="O53" s="1">
        <f t="shared" si="3"/>
        <v>-1.3823007675795032</v>
      </c>
      <c r="P53" s="1">
        <f t="shared" si="0"/>
        <v>-1.8595529717764943</v>
      </c>
      <c r="Q53" s="1">
        <f t="shared" si="1"/>
        <v>-1.9645745014573752</v>
      </c>
      <c r="R53" s="57">
        <f t="shared" si="2"/>
        <v>-5.2421835811130091</v>
      </c>
    </row>
    <row r="54" spans="14:18" x14ac:dyDescent="0.25">
      <c r="N54">
        <v>41</v>
      </c>
      <c r="O54" s="1">
        <f t="shared" si="3"/>
        <v>-1.2566370614359115</v>
      </c>
      <c r="P54" s="1">
        <f t="shared" si="0"/>
        <v>-1.6180339887498811</v>
      </c>
      <c r="Q54" s="1">
        <f t="shared" si="1"/>
        <v>-1.9021130325903035</v>
      </c>
      <c r="R54" s="57">
        <f t="shared" si="2"/>
        <v>-3.0776835371751923</v>
      </c>
    </row>
    <row r="55" spans="14:18" x14ac:dyDescent="0.25">
      <c r="N55">
        <v>42</v>
      </c>
      <c r="O55" s="1">
        <f t="shared" si="3"/>
        <v>-1.1309733552923198</v>
      </c>
      <c r="P55" s="1">
        <f t="shared" si="0"/>
        <v>-1.2748479794973617</v>
      </c>
      <c r="Q55" s="1">
        <f t="shared" si="1"/>
        <v>-1.809654104932034</v>
      </c>
      <c r="R55" s="57">
        <f t="shared" si="2"/>
        <v>-2.1251081731571708</v>
      </c>
    </row>
    <row r="56" spans="14:18" x14ac:dyDescent="0.25">
      <c r="N56">
        <v>43</v>
      </c>
      <c r="O56" s="1">
        <f t="shared" si="3"/>
        <v>-1.0053096491487281</v>
      </c>
      <c r="P56" s="1">
        <f t="shared" si="0"/>
        <v>-0.85155858313012456</v>
      </c>
      <c r="Q56" s="1">
        <f t="shared" si="1"/>
        <v>-1.6886558510040239</v>
      </c>
      <c r="R56" s="57">
        <f t="shared" si="2"/>
        <v>-1.5757478599686312</v>
      </c>
    </row>
    <row r="57" spans="14:18" x14ac:dyDescent="0.25">
      <c r="N57">
        <v>44</v>
      </c>
      <c r="O57" s="1">
        <f t="shared" si="3"/>
        <v>-0.87964594300513643</v>
      </c>
      <c r="P57" s="1">
        <f t="shared" si="0"/>
        <v>-0.37476262917142694</v>
      </c>
      <c r="Q57" s="1">
        <f t="shared" si="1"/>
        <v>-1.5410264855515712</v>
      </c>
      <c r="R57" s="57">
        <f t="shared" si="2"/>
        <v>-1.2087923504095952</v>
      </c>
    </row>
    <row r="58" spans="14:18" x14ac:dyDescent="0.25">
      <c r="N58">
        <v>45</v>
      </c>
      <c r="O58" s="1">
        <f t="shared" si="3"/>
        <v>-0.75398223686154475</v>
      </c>
      <c r="P58" s="1">
        <f t="shared" si="0"/>
        <v>0.1255810390586492</v>
      </c>
      <c r="Q58" s="1">
        <f t="shared" si="1"/>
        <v>-1.3690942118573692</v>
      </c>
      <c r="R58" s="57">
        <f t="shared" si="2"/>
        <v>-0.93906250581748174</v>
      </c>
    </row>
    <row r="59" spans="14:18" x14ac:dyDescent="0.25">
      <c r="N59">
        <v>46</v>
      </c>
      <c r="O59" s="1">
        <f t="shared" si="3"/>
        <v>-0.62831853071795307</v>
      </c>
      <c r="P59" s="1">
        <f t="shared" si="0"/>
        <v>0.61803398874991611</v>
      </c>
      <c r="Q59" s="1">
        <f t="shared" si="1"/>
        <v>-1.1755705045849372</v>
      </c>
      <c r="R59" s="57">
        <f t="shared" si="2"/>
        <v>-0.72654252800535235</v>
      </c>
    </row>
    <row r="60" spans="14:18" x14ac:dyDescent="0.25">
      <c r="N60">
        <v>47</v>
      </c>
      <c r="O60" s="1">
        <f t="shared" si="3"/>
        <v>-0.50265482457436139</v>
      </c>
      <c r="P60" s="1">
        <f t="shared" si="0"/>
        <v>1.071653589958012</v>
      </c>
      <c r="Q60" s="1">
        <f t="shared" si="1"/>
        <v>-0.96350734820342088</v>
      </c>
      <c r="R60" s="57">
        <f t="shared" si="2"/>
        <v>-0.54975465219276287</v>
      </c>
    </row>
    <row r="61" spans="14:18" x14ac:dyDescent="0.25">
      <c r="N61">
        <v>48</v>
      </c>
      <c r="O61" s="1">
        <f t="shared" si="3"/>
        <v>-0.37699111843076966</v>
      </c>
      <c r="P61" s="1">
        <f t="shared" si="0"/>
        <v>1.4579372548428382</v>
      </c>
      <c r="Q61" s="1">
        <f t="shared" si="1"/>
        <v>-0.73624910536934562</v>
      </c>
      <c r="R61" s="57">
        <f t="shared" si="2"/>
        <v>-0.39592800879771484</v>
      </c>
    </row>
    <row r="62" spans="14:18" x14ac:dyDescent="0.25">
      <c r="N62">
        <v>49</v>
      </c>
      <c r="O62" s="1">
        <f t="shared" si="3"/>
        <v>-0.25132741228717792</v>
      </c>
      <c r="P62" s="1">
        <f t="shared" si="0"/>
        <v>1.7526133600877378</v>
      </c>
      <c r="Q62" s="1">
        <f>$H$9*SIN($I$9*O62-$J$9)+$K$9</f>
        <v>-0.49737977432969882</v>
      </c>
      <c r="R62" s="57">
        <f t="shared" si="2"/>
        <v>-0.25675636036772087</v>
      </c>
    </row>
    <row r="63" spans="14:18" x14ac:dyDescent="0.25">
      <c r="N63">
        <v>50</v>
      </c>
      <c r="O63" s="1">
        <f t="shared" si="3"/>
        <v>-0.12566370614358618</v>
      </c>
      <c r="P63" s="1">
        <f t="shared" si="0"/>
        <v>1.9371663222572677</v>
      </c>
      <c r="Q63" s="1">
        <f t="shared" si="1"/>
        <v>-0.25066646712859747</v>
      </c>
      <c r="R63" s="57">
        <f t="shared" si="2"/>
        <v>-0.12632937844610254</v>
      </c>
    </row>
    <row r="64" spans="14:18" x14ac:dyDescent="0.25">
      <c r="N64">
        <v>51</v>
      </c>
      <c r="O64" s="1">
        <f t="shared" si="3"/>
        <v>5.5511151231257827E-15</v>
      </c>
      <c r="P64" s="1">
        <f t="shared" si="0"/>
        <v>2</v>
      </c>
      <c r="Q64" s="1">
        <f t="shared" si="1"/>
        <v>1.1102230246251565E-14</v>
      </c>
      <c r="R64" s="57">
        <f t="shared" si="2"/>
        <v>5.5511151231257827E-15</v>
      </c>
    </row>
    <row r="65" spans="14:18" x14ac:dyDescent="0.25">
      <c r="N65">
        <v>52</v>
      </c>
      <c r="O65" s="1">
        <f t="shared" si="3"/>
        <v>0.12566370614359729</v>
      </c>
      <c r="P65" s="1">
        <f t="shared" si="0"/>
        <v>1.9371663222572566</v>
      </c>
      <c r="Q65" s="1">
        <f t="shared" si="1"/>
        <v>0.25066646712861951</v>
      </c>
      <c r="R65" s="57">
        <f t="shared" si="2"/>
        <v>0.12632937844611383</v>
      </c>
    </row>
    <row r="66" spans="14:18" x14ac:dyDescent="0.25">
      <c r="N66">
        <v>53</v>
      </c>
      <c r="O66" s="1">
        <f t="shared" si="3"/>
        <v>0.25132741228718902</v>
      </c>
      <c r="P66" s="1">
        <f t="shared" si="0"/>
        <v>1.7526133600877165</v>
      </c>
      <c r="Q66" s="1">
        <f t="shared" si="1"/>
        <v>0.49737977432972036</v>
      </c>
      <c r="R66" s="57">
        <f t="shared" si="2"/>
        <v>0.25675636036773269</v>
      </c>
    </row>
    <row r="67" spans="14:18" x14ac:dyDescent="0.25">
      <c r="N67">
        <v>54</v>
      </c>
      <c r="O67" s="1">
        <f t="shared" si="3"/>
        <v>0.37699111843078076</v>
      </c>
      <c r="P67" s="1">
        <f t="shared" si="0"/>
        <v>1.4579372548428078</v>
      </c>
      <c r="Q67" s="1">
        <f t="shared" si="1"/>
        <v>0.73624910536936627</v>
      </c>
      <c r="R67" s="57">
        <f t="shared" si="2"/>
        <v>0.39592800879772772</v>
      </c>
    </row>
    <row r="68" spans="14:18" x14ac:dyDescent="0.25">
      <c r="N68">
        <v>55</v>
      </c>
      <c r="O68" s="1">
        <f t="shared" si="3"/>
        <v>0.50265482457437249</v>
      </c>
      <c r="P68" s="1">
        <f t="shared" si="0"/>
        <v>1.0716535899579744</v>
      </c>
      <c r="Q68" s="1">
        <f t="shared" si="1"/>
        <v>0.96350734820344031</v>
      </c>
      <c r="R68" s="57">
        <f t="shared" si="2"/>
        <v>0.5497546521927773</v>
      </c>
    </row>
    <row r="69" spans="14:18" x14ac:dyDescent="0.25">
      <c r="N69">
        <v>56</v>
      </c>
      <c r="O69" s="1">
        <f t="shared" si="3"/>
        <v>0.62831853071796417</v>
      </c>
      <c r="P69" s="1">
        <f t="shared" si="0"/>
        <v>0.61803398874987381</v>
      </c>
      <c r="Q69" s="1">
        <f t="shared" si="1"/>
        <v>1.1755705045849552</v>
      </c>
      <c r="R69" s="57">
        <f t="shared" si="2"/>
        <v>0.72654252800536934</v>
      </c>
    </row>
    <row r="70" spans="14:18" x14ac:dyDescent="0.25">
      <c r="N70">
        <v>57</v>
      </c>
      <c r="O70" s="1">
        <f t="shared" si="3"/>
        <v>0.75398223686155585</v>
      </c>
      <c r="P70" s="1">
        <f t="shared" si="0"/>
        <v>0.12558103905860488</v>
      </c>
      <c r="Q70" s="1">
        <f t="shared" si="1"/>
        <v>1.3690942118573852</v>
      </c>
      <c r="R70" s="57">
        <f t="shared" si="2"/>
        <v>0.93906250581750261</v>
      </c>
    </row>
    <row r="71" spans="14:18" x14ac:dyDescent="0.25">
      <c r="N71">
        <v>58</v>
      </c>
      <c r="O71" s="1">
        <f t="shared" si="3"/>
        <v>0.87964594300514753</v>
      </c>
      <c r="P71" s="1">
        <f t="shared" si="0"/>
        <v>-0.37476262917147057</v>
      </c>
      <c r="Q71" s="1">
        <f t="shared" si="1"/>
        <v>1.5410264855515854</v>
      </c>
      <c r="R71" s="57">
        <f t="shared" si="2"/>
        <v>1.2087923504096225</v>
      </c>
    </row>
    <row r="72" spans="14:18" x14ac:dyDescent="0.25">
      <c r="N72">
        <v>59</v>
      </c>
      <c r="O72" s="1">
        <f t="shared" si="3"/>
        <v>1.0053096491487392</v>
      </c>
      <c r="P72" s="1">
        <f t="shared" si="0"/>
        <v>-0.85155858313016475</v>
      </c>
      <c r="Q72" s="1">
        <f t="shared" si="1"/>
        <v>1.6886558510040359</v>
      </c>
      <c r="R72" s="57">
        <f t="shared" si="2"/>
        <v>1.5757478599686698</v>
      </c>
    </row>
    <row r="73" spans="14:18" x14ac:dyDescent="0.25">
      <c r="N73">
        <v>60</v>
      </c>
      <c r="O73" s="1">
        <f t="shared" si="3"/>
        <v>1.1309733552923309</v>
      </c>
      <c r="P73" s="1">
        <f t="shared" si="0"/>
        <v>-1.2748479794973959</v>
      </c>
      <c r="Q73" s="1">
        <f t="shared" si="1"/>
        <v>1.8096541049320436</v>
      </c>
      <c r="R73" s="57">
        <f t="shared" si="2"/>
        <v>2.1251081731572321</v>
      </c>
    </row>
    <row r="74" spans="14:18" x14ac:dyDescent="0.25">
      <c r="N74">
        <v>61</v>
      </c>
      <c r="O74" s="1">
        <f t="shared" si="3"/>
        <v>1.2566370614359226</v>
      </c>
      <c r="P74" s="1">
        <f t="shared" si="0"/>
        <v>-1.6180339887499073</v>
      </c>
      <c r="Q74" s="1">
        <f t="shared" si="1"/>
        <v>1.9021130325903104</v>
      </c>
      <c r="R74" s="57">
        <f t="shared" si="2"/>
        <v>3.0776835371753086</v>
      </c>
    </row>
    <row r="75" spans="14:18" x14ac:dyDescent="0.25">
      <c r="N75">
        <v>62</v>
      </c>
      <c r="O75" s="1">
        <f t="shared" si="3"/>
        <v>1.3823007675795143</v>
      </c>
      <c r="P75" s="1">
        <f t="shared" si="0"/>
        <v>-1.8595529717765105</v>
      </c>
      <c r="Q75" s="1">
        <f t="shared" si="1"/>
        <v>1.9645745014573792</v>
      </c>
      <c r="R75" s="57">
        <f t="shared" si="2"/>
        <v>5.2421835811133253</v>
      </c>
    </row>
    <row r="76" spans="14:18" x14ac:dyDescent="0.25">
      <c r="N76">
        <v>63</v>
      </c>
      <c r="O76" s="1">
        <f t="shared" si="3"/>
        <v>1.5079644737231059</v>
      </c>
      <c r="P76" s="1">
        <f t="shared" si="0"/>
        <v>-1.9842294026289582</v>
      </c>
      <c r="Q76" s="1">
        <f>$H$9*SIN($I$9*O76-$J$9)+$K$9</f>
        <v>1.9960534568565438</v>
      </c>
      <c r="R76" s="57">
        <f t="shared" si="2"/>
        <v>15.894544843866617</v>
      </c>
    </row>
    <row r="77" spans="14:18" x14ac:dyDescent="0.25">
      <c r="N77">
        <v>64</v>
      </c>
      <c r="O77" s="1">
        <f t="shared" si="3"/>
        <v>1.6336281798666976</v>
      </c>
      <c r="P77" s="1">
        <f t="shared" si="0"/>
        <v>-1.9842294026289531</v>
      </c>
      <c r="Q77" s="1">
        <f t="shared" si="1"/>
        <v>1.9960534568565425</v>
      </c>
      <c r="R77" s="57">
        <f t="shared" si="2"/>
        <v>-15.894544843864002</v>
      </c>
    </row>
    <row r="78" spans="14:18" x14ac:dyDescent="0.25">
      <c r="N78">
        <v>65</v>
      </c>
      <c r="O78" s="1">
        <f t="shared" si="3"/>
        <v>1.7592918860102893</v>
      </c>
      <c r="P78" s="1">
        <f t="shared" si="0"/>
        <v>-1.8595529717764954</v>
      </c>
      <c r="Q78" s="1">
        <f t="shared" si="1"/>
        <v>1.9645745014573754</v>
      </c>
      <c r="R78" s="57">
        <f t="shared" si="2"/>
        <v>-5.2421835811130322</v>
      </c>
    </row>
    <row r="79" spans="14:18" x14ac:dyDescent="0.25">
      <c r="N79">
        <v>66</v>
      </c>
      <c r="O79" s="1">
        <f t="shared" si="3"/>
        <v>1.884955592153881</v>
      </c>
      <c r="P79" s="1">
        <f t="shared" ref="P79:P114" si="4">$H$8*COS($I$8*O79-$J$8)+$K$8</f>
        <v>-1.6180339887498829</v>
      </c>
      <c r="Q79" s="1">
        <f t="shared" ref="Q79:Q102" si="5">$H$9*SIN($I$9*O79-$J$9)+$K$9</f>
        <v>1.902113032590304</v>
      </c>
      <c r="R79" s="57">
        <f t="shared" ref="R79:R114" si="6">$H$10*TAN($I$10*O79-$J$10)+$K$10</f>
        <v>-3.0776835371752007</v>
      </c>
    </row>
    <row r="80" spans="14:18" x14ac:dyDescent="0.25">
      <c r="N80">
        <v>67</v>
      </c>
      <c r="O80" s="1">
        <f t="shared" ref="O80:O114" si="7">O79+$F$14</f>
        <v>2.0106192982974727</v>
      </c>
      <c r="P80" s="1">
        <f t="shared" si="4"/>
        <v>-1.2748479794973639</v>
      </c>
      <c r="Q80" s="1">
        <f t="shared" si="5"/>
        <v>1.8096541049320347</v>
      </c>
      <c r="R80" s="57">
        <f t="shared" si="6"/>
        <v>-2.1251081731571753</v>
      </c>
    </row>
    <row r="81" spans="14:18" x14ac:dyDescent="0.25">
      <c r="N81">
        <v>68</v>
      </c>
      <c r="O81" s="1">
        <f t="shared" si="7"/>
        <v>2.1362830044410646</v>
      </c>
      <c r="P81" s="1">
        <f t="shared" si="4"/>
        <v>-0.85155858313012667</v>
      </c>
      <c r="Q81" s="1">
        <f t="shared" si="5"/>
        <v>1.6886558510040246</v>
      </c>
      <c r="R81" s="57">
        <f t="shared" si="6"/>
        <v>-1.5757478599686332</v>
      </c>
    </row>
    <row r="82" spans="14:18" x14ac:dyDescent="0.25">
      <c r="N82">
        <v>69</v>
      </c>
      <c r="O82" s="1">
        <f t="shared" si="7"/>
        <v>2.2619467105846565</v>
      </c>
      <c r="P82" s="1">
        <f t="shared" si="4"/>
        <v>-0.37476262917142833</v>
      </c>
      <c r="Q82" s="1">
        <f t="shared" si="5"/>
        <v>1.5410264855515716</v>
      </c>
      <c r="R82" s="57">
        <f t="shared" si="6"/>
        <v>-1.2087923504095961</v>
      </c>
    </row>
    <row r="83" spans="14:18" x14ac:dyDescent="0.25">
      <c r="N83">
        <v>70</v>
      </c>
      <c r="O83" s="1">
        <f t="shared" si="7"/>
        <v>2.3876104167282484</v>
      </c>
      <c r="P83" s="1">
        <f t="shared" si="4"/>
        <v>0.12558103905864873</v>
      </c>
      <c r="Q83" s="1">
        <f t="shared" si="5"/>
        <v>1.3690942118573692</v>
      </c>
      <c r="R83" s="57">
        <f t="shared" si="6"/>
        <v>-0.93906250581748196</v>
      </c>
    </row>
    <row r="84" spans="14:18" x14ac:dyDescent="0.25">
      <c r="N84">
        <v>71</v>
      </c>
      <c r="O84" s="1">
        <f t="shared" si="7"/>
        <v>2.5132741228718403</v>
      </c>
      <c r="P84" s="1">
        <f t="shared" si="4"/>
        <v>0.61803398874991644</v>
      </c>
      <c r="Q84" s="1">
        <f t="shared" si="5"/>
        <v>1.1755705045849372</v>
      </c>
      <c r="R84" s="57">
        <f t="shared" si="6"/>
        <v>-0.72654252800535224</v>
      </c>
    </row>
    <row r="85" spans="14:18" x14ac:dyDescent="0.25">
      <c r="N85">
        <v>72</v>
      </c>
      <c r="O85" s="1">
        <f t="shared" si="7"/>
        <v>2.6389378290154322</v>
      </c>
      <c r="P85" s="1">
        <f t="shared" si="4"/>
        <v>1.0716535899580131</v>
      </c>
      <c r="Q85" s="1">
        <f t="shared" si="5"/>
        <v>0.96350734820342032</v>
      </c>
      <c r="R85" s="57">
        <f t="shared" si="6"/>
        <v>-0.54975465219276243</v>
      </c>
    </row>
    <row r="86" spans="14:18" x14ac:dyDescent="0.25">
      <c r="N86">
        <v>73</v>
      </c>
      <c r="O86" s="1">
        <f t="shared" si="7"/>
        <v>2.7646015351590241</v>
      </c>
      <c r="P86" s="1">
        <f t="shared" si="4"/>
        <v>1.4579372548428395</v>
      </c>
      <c r="Q86" s="1">
        <f t="shared" si="5"/>
        <v>0.73624910536934474</v>
      </c>
      <c r="R86" s="57">
        <f t="shared" si="6"/>
        <v>-0.39592800879771428</v>
      </c>
    </row>
    <row r="87" spans="14:18" x14ac:dyDescent="0.25">
      <c r="N87">
        <v>74</v>
      </c>
      <c r="O87" s="1">
        <f t="shared" si="7"/>
        <v>2.890265241302616</v>
      </c>
      <c r="P87" s="1">
        <f t="shared" si="4"/>
        <v>1.7526133600877392</v>
      </c>
      <c r="Q87" s="1">
        <f t="shared" si="5"/>
        <v>0.4973797743296976</v>
      </c>
      <c r="R87" s="57">
        <f t="shared" si="6"/>
        <v>-0.2567563603677202</v>
      </c>
    </row>
    <row r="88" spans="14:18" x14ac:dyDescent="0.25">
      <c r="N88">
        <v>75</v>
      </c>
      <c r="O88" s="1">
        <f t="shared" si="7"/>
        <v>3.0159289474462079</v>
      </c>
      <c r="P88" s="1">
        <f t="shared" si="4"/>
        <v>1.9371663222572686</v>
      </c>
      <c r="Q88" s="1">
        <f t="shared" si="5"/>
        <v>0.25066646712859586</v>
      </c>
      <c r="R88" s="57">
        <f t="shared" si="6"/>
        <v>-0.1263293784461017</v>
      </c>
    </row>
    <row r="89" spans="14:18" x14ac:dyDescent="0.25">
      <c r="N89">
        <v>76</v>
      </c>
      <c r="O89" s="1">
        <f t="shared" si="7"/>
        <v>3.1415926535897998</v>
      </c>
      <c r="P89" s="1">
        <f t="shared" si="4"/>
        <v>2</v>
      </c>
      <c r="Q89" s="1">
        <f t="shared" si="5"/>
        <v>-1.3077646604520154E-14</v>
      </c>
      <c r="R89" s="57">
        <f t="shared" si="6"/>
        <v>6.5388233022600772E-15</v>
      </c>
    </row>
    <row r="90" spans="14:18" x14ac:dyDescent="0.25">
      <c r="N90">
        <v>77</v>
      </c>
      <c r="O90" s="1">
        <f t="shared" si="7"/>
        <v>3.2672563597333917</v>
      </c>
      <c r="P90" s="1">
        <f t="shared" si="4"/>
        <v>1.9371663222572555</v>
      </c>
      <c r="Q90" s="1">
        <f t="shared" si="5"/>
        <v>-0.25066646712862178</v>
      </c>
      <c r="R90" s="57">
        <f t="shared" si="6"/>
        <v>0.126329378446115</v>
      </c>
    </row>
    <row r="91" spans="14:18" x14ac:dyDescent="0.25">
      <c r="N91">
        <v>78</v>
      </c>
      <c r="O91" s="1">
        <f t="shared" si="7"/>
        <v>3.3929200658769836</v>
      </c>
      <c r="P91" s="1">
        <f t="shared" si="4"/>
        <v>1.7526133600877138</v>
      </c>
      <c r="Q91" s="1">
        <f t="shared" si="5"/>
        <v>-0.49737977432972291</v>
      </c>
      <c r="R91" s="57">
        <f t="shared" si="6"/>
        <v>0.25675636036773414</v>
      </c>
    </row>
    <row r="92" spans="14:18" x14ac:dyDescent="0.25">
      <c r="N92">
        <v>79</v>
      </c>
      <c r="O92" s="1">
        <f t="shared" si="7"/>
        <v>3.5185837720205755</v>
      </c>
      <c r="P92" s="1">
        <f t="shared" si="4"/>
        <v>1.4579372548428038</v>
      </c>
      <c r="Q92" s="1">
        <f t="shared" si="5"/>
        <v>-0.73624910536936905</v>
      </c>
      <c r="R92" s="57">
        <f t="shared" si="6"/>
        <v>0.39592800879772944</v>
      </c>
    </row>
    <row r="93" spans="14:18" x14ac:dyDescent="0.25">
      <c r="N93">
        <v>80</v>
      </c>
      <c r="O93" s="1">
        <f t="shared" si="7"/>
        <v>3.6442474781641674</v>
      </c>
      <c r="P93" s="1">
        <f t="shared" si="4"/>
        <v>1.0716535899579689</v>
      </c>
      <c r="Q93" s="1">
        <f t="shared" si="5"/>
        <v>-0.96350734820344319</v>
      </c>
      <c r="R93" s="57">
        <f t="shared" si="6"/>
        <v>0.54975465219277952</v>
      </c>
    </row>
    <row r="94" spans="14:18" x14ac:dyDescent="0.25">
      <c r="N94">
        <v>81</v>
      </c>
      <c r="O94" s="1">
        <f t="shared" si="7"/>
        <v>3.7699111843077593</v>
      </c>
      <c r="P94" s="1">
        <f t="shared" si="4"/>
        <v>0.6180339887498667</v>
      </c>
      <c r="Q94" s="1">
        <f t="shared" si="5"/>
        <v>-1.1755705045849583</v>
      </c>
      <c r="R94" s="57">
        <f t="shared" si="6"/>
        <v>0.72654252800537222</v>
      </c>
    </row>
    <row r="95" spans="14:18" x14ac:dyDescent="0.25">
      <c r="N95">
        <v>82</v>
      </c>
      <c r="O95" s="1">
        <f t="shared" si="7"/>
        <v>3.8955748904513512</v>
      </c>
      <c r="P95" s="1">
        <f t="shared" si="4"/>
        <v>0.12558103905859652</v>
      </c>
      <c r="Q95" s="1">
        <f t="shared" si="5"/>
        <v>-1.3690942118573883</v>
      </c>
      <c r="R95" s="57">
        <f t="shared" si="6"/>
        <v>0.93906250581750661</v>
      </c>
    </row>
    <row r="96" spans="14:18" x14ac:dyDescent="0.25">
      <c r="N96">
        <v>83</v>
      </c>
      <c r="O96" s="1">
        <f t="shared" si="7"/>
        <v>4.0212385965949426</v>
      </c>
      <c r="P96" s="1">
        <f t="shared" si="4"/>
        <v>-0.37476262917147796</v>
      </c>
      <c r="Q96" s="1">
        <f t="shared" si="5"/>
        <v>-1.5410264855515878</v>
      </c>
      <c r="R96" s="57">
        <f t="shared" si="6"/>
        <v>1.2087923504096272</v>
      </c>
    </row>
    <row r="97" spans="14:18" x14ac:dyDescent="0.25">
      <c r="N97">
        <v>84</v>
      </c>
      <c r="O97" s="1">
        <f t="shared" si="7"/>
        <v>4.1469023027385346</v>
      </c>
      <c r="P97" s="1">
        <f t="shared" si="4"/>
        <v>-0.85155858313017241</v>
      </c>
      <c r="Q97" s="1">
        <f t="shared" si="5"/>
        <v>-1.6886558510040381</v>
      </c>
      <c r="R97" s="57">
        <f t="shared" si="6"/>
        <v>1.5757478599686772</v>
      </c>
    </row>
    <row r="98" spans="14:18" x14ac:dyDescent="0.25">
      <c r="N98">
        <v>85</v>
      </c>
      <c r="O98" s="1">
        <f t="shared" si="7"/>
        <v>4.2725660088821265</v>
      </c>
      <c r="P98" s="1">
        <f t="shared" si="4"/>
        <v>-1.274847979497403</v>
      </c>
      <c r="Q98" s="1">
        <f t="shared" si="5"/>
        <v>-1.8096541049320456</v>
      </c>
      <c r="R98" s="57">
        <f t="shared" si="6"/>
        <v>2.125108173157245</v>
      </c>
    </row>
    <row r="99" spans="14:18" x14ac:dyDescent="0.25">
      <c r="N99">
        <v>86</v>
      </c>
      <c r="O99" s="1">
        <f t="shared" si="7"/>
        <v>4.3982297150257184</v>
      </c>
      <c r="P99" s="1">
        <f t="shared" si="4"/>
        <v>-1.6180339887499133</v>
      </c>
      <c r="Q99" s="1">
        <f t="shared" si="5"/>
        <v>-1.9021130325903119</v>
      </c>
      <c r="R99" s="57">
        <f t="shared" si="6"/>
        <v>3.0776835371753353</v>
      </c>
    </row>
    <row r="100" spans="14:18" x14ac:dyDescent="0.25">
      <c r="N100">
        <v>87</v>
      </c>
      <c r="O100" s="1">
        <f t="shared" si="7"/>
        <v>4.5238934211693103</v>
      </c>
      <c r="P100" s="1">
        <f t="shared" si="4"/>
        <v>-1.8595529717765147</v>
      </c>
      <c r="Q100" s="1">
        <f t="shared" si="5"/>
        <v>-1.9645745014573803</v>
      </c>
      <c r="R100" s="57">
        <f t="shared" si="6"/>
        <v>5.2421835811134043</v>
      </c>
    </row>
    <row r="101" spans="14:18" x14ac:dyDescent="0.25">
      <c r="N101">
        <v>88</v>
      </c>
      <c r="O101" s="1">
        <f t="shared" si="7"/>
        <v>4.6495571273129022</v>
      </c>
      <c r="P101" s="1">
        <f t="shared" si="4"/>
        <v>-1.9842294026289597</v>
      </c>
      <c r="Q101" s="1">
        <f t="shared" si="5"/>
        <v>-1.9960534568565442</v>
      </c>
      <c r="R101" s="57">
        <f t="shared" si="6"/>
        <v>15.894544843867376</v>
      </c>
    </row>
    <row r="102" spans="14:18" x14ac:dyDescent="0.25">
      <c r="N102">
        <v>89</v>
      </c>
      <c r="O102" s="1">
        <f t="shared" si="7"/>
        <v>4.7752208334564941</v>
      </c>
      <c r="P102" s="1">
        <f t="shared" si="4"/>
        <v>-1.9842294026289515</v>
      </c>
      <c r="Q102" s="1">
        <f t="shared" si="5"/>
        <v>-1.996053456856542</v>
      </c>
      <c r="R102" s="57">
        <f t="shared" si="6"/>
        <v>-15.894544843863189</v>
      </c>
    </row>
    <row r="103" spans="14:18" x14ac:dyDescent="0.25">
      <c r="N103">
        <v>90</v>
      </c>
      <c r="O103" s="1">
        <f t="shared" si="7"/>
        <v>4.900884539600086</v>
      </c>
      <c r="P103" s="1">
        <f t="shared" si="4"/>
        <v>-1.8595529717764903</v>
      </c>
      <c r="Q103" s="1">
        <f>$H$9*SIN($I$9*O103-$J$9)+$K$9</f>
        <v>-1.9645745014573741</v>
      </c>
      <c r="R103" s="57">
        <f t="shared" si="6"/>
        <v>-5.2421835811129345</v>
      </c>
    </row>
    <row r="104" spans="14:18" x14ac:dyDescent="0.25">
      <c r="N104">
        <v>91</v>
      </c>
      <c r="O104" s="1">
        <f t="shared" si="7"/>
        <v>5.0265482457436779</v>
      </c>
      <c r="P104" s="1">
        <f t="shared" si="4"/>
        <v>-1.6180339887498745</v>
      </c>
      <c r="Q104" s="1">
        <f t="shared" ref="Q104:Q114" si="8">$H$9*SIN($I$9*O104-$J$9)+$K$9</f>
        <v>-1.9021130325903017</v>
      </c>
      <c r="R104" s="57">
        <f t="shared" si="6"/>
        <v>-3.0776835371751625</v>
      </c>
    </row>
    <row r="105" spans="14:18" x14ac:dyDescent="0.25">
      <c r="N105">
        <v>92</v>
      </c>
      <c r="O105" s="1">
        <f t="shared" si="7"/>
        <v>5.1522119518872698</v>
      </c>
      <c r="P105" s="1">
        <f t="shared" si="4"/>
        <v>-1.2748479794973522</v>
      </c>
      <c r="Q105" s="1">
        <f t="shared" si="8"/>
        <v>-1.8096541049320316</v>
      </c>
      <c r="R105" s="57">
        <f t="shared" si="6"/>
        <v>-2.1251081731571539</v>
      </c>
    </row>
    <row r="106" spans="14:18" x14ac:dyDescent="0.25">
      <c r="N106">
        <v>93</v>
      </c>
      <c r="O106" s="1">
        <f t="shared" si="7"/>
        <v>5.2778756580308617</v>
      </c>
      <c r="P106" s="1">
        <f t="shared" si="4"/>
        <v>-0.85155858313011257</v>
      </c>
      <c r="Q106" s="1">
        <f t="shared" si="8"/>
        <v>-1.6886558510040204</v>
      </c>
      <c r="R106" s="57">
        <f t="shared" si="6"/>
        <v>-1.5757478599686197</v>
      </c>
    </row>
    <row r="107" spans="14:18" x14ac:dyDescent="0.25">
      <c r="N107">
        <v>94</v>
      </c>
      <c r="O107" s="1">
        <f t="shared" si="7"/>
        <v>5.4035393641744536</v>
      </c>
      <c r="P107" s="1">
        <f t="shared" si="4"/>
        <v>-0.37476262917141312</v>
      </c>
      <c r="Q107" s="1">
        <f t="shared" si="8"/>
        <v>-1.5410264855515667</v>
      </c>
      <c r="R107" s="57">
        <f t="shared" si="6"/>
        <v>-1.2087923504095865</v>
      </c>
    </row>
    <row r="108" spans="14:18" x14ac:dyDescent="0.25">
      <c r="N108">
        <v>95</v>
      </c>
      <c r="O108" s="1">
        <f t="shared" si="7"/>
        <v>5.5292030703180455</v>
      </c>
      <c r="P108" s="1">
        <f t="shared" si="4"/>
        <v>0.12558103905866419</v>
      </c>
      <c r="Q108" s="1">
        <f t="shared" si="8"/>
        <v>-1.3690942118573637</v>
      </c>
      <c r="R108" s="57">
        <f t="shared" si="6"/>
        <v>-0.93906250581747475</v>
      </c>
    </row>
    <row r="109" spans="14:18" x14ac:dyDescent="0.25">
      <c r="N109">
        <v>96</v>
      </c>
      <c r="O109" s="1">
        <f t="shared" si="7"/>
        <v>5.6548667764616374</v>
      </c>
      <c r="P109" s="1">
        <f t="shared" si="4"/>
        <v>0.61803398874993121</v>
      </c>
      <c r="Q109" s="1">
        <f t="shared" si="8"/>
        <v>-1.1755705045849307</v>
      </c>
      <c r="R109" s="57">
        <f t="shared" si="6"/>
        <v>-0.72654252800534624</v>
      </c>
    </row>
    <row r="110" spans="14:18" x14ac:dyDescent="0.25">
      <c r="N110">
        <v>97</v>
      </c>
      <c r="O110" s="1">
        <f t="shared" si="7"/>
        <v>5.7805304826052293</v>
      </c>
      <c r="P110" s="1">
        <f t="shared" si="4"/>
        <v>1.0716535899580262</v>
      </c>
      <c r="Q110" s="1">
        <f t="shared" si="8"/>
        <v>-0.96350734820341355</v>
      </c>
      <c r="R110" s="57">
        <f t="shared" si="6"/>
        <v>-0.54975465219275743</v>
      </c>
    </row>
    <row r="111" spans="14:18" x14ac:dyDescent="0.25">
      <c r="N111">
        <v>98</v>
      </c>
      <c r="O111" s="1">
        <f t="shared" si="7"/>
        <v>5.9061941887488212</v>
      </c>
      <c r="P111" s="1">
        <f t="shared" si="4"/>
        <v>1.4579372548428502</v>
      </c>
      <c r="Q111" s="1">
        <f t="shared" si="8"/>
        <v>-0.73624910536933752</v>
      </c>
      <c r="R111" s="57">
        <f t="shared" si="6"/>
        <v>-0.39592800879770984</v>
      </c>
    </row>
    <row r="112" spans="14:18" x14ac:dyDescent="0.25">
      <c r="N112">
        <v>99</v>
      </c>
      <c r="O112" s="1">
        <f t="shared" si="7"/>
        <v>6.0318578948924131</v>
      </c>
      <c r="P112" s="1">
        <f t="shared" si="4"/>
        <v>1.7526133600877465</v>
      </c>
      <c r="Q112" s="1">
        <f t="shared" si="8"/>
        <v>-0.49737977432969005</v>
      </c>
      <c r="R112" s="57">
        <f t="shared" si="6"/>
        <v>-0.25675636036771604</v>
      </c>
    </row>
    <row r="113" spans="14:18" x14ac:dyDescent="0.25">
      <c r="N113">
        <v>100</v>
      </c>
      <c r="O113" s="1">
        <f t="shared" si="7"/>
        <v>6.157521601036005</v>
      </c>
      <c r="P113" s="1">
        <f t="shared" si="4"/>
        <v>1.9371663222572724</v>
      </c>
      <c r="Q113" s="1">
        <f t="shared" si="8"/>
        <v>-0.25066646712858814</v>
      </c>
      <c r="R113" s="57">
        <f t="shared" si="6"/>
        <v>-0.12632937844609776</v>
      </c>
    </row>
    <row r="114" spans="14:18" x14ac:dyDescent="0.25">
      <c r="N114">
        <v>101</v>
      </c>
      <c r="O114" s="1">
        <f t="shared" si="7"/>
        <v>6.2831853071795969</v>
      </c>
      <c r="P114" s="1">
        <f t="shared" si="4"/>
        <v>2</v>
      </c>
      <c r="Q114" s="1">
        <f t="shared" si="8"/>
        <v>2.0826222690839558E-14</v>
      </c>
      <c r="R114" s="57">
        <f t="shared" si="6"/>
        <v>1.0413111345419779E-14</v>
      </c>
    </row>
  </sheetData>
  <mergeCells count="10">
    <mergeCell ref="A13:D14"/>
    <mergeCell ref="H6:K6"/>
    <mergeCell ref="E8:G8"/>
    <mergeCell ref="E9:G9"/>
    <mergeCell ref="E10:G10"/>
    <mergeCell ref="A4:H5"/>
    <mergeCell ref="A8:D8"/>
    <mergeCell ref="A9:D9"/>
    <mergeCell ref="A6:G7"/>
    <mergeCell ref="A10:D10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5" ma:contentTypeDescription="Create a new document." ma:contentTypeScope="" ma:versionID="eb47f970db01455029df431765be63e4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36af26dbc36b6288b7ddae45b32d7e9e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8E6640-895E-44B7-B7D6-0007A6AE1D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85997B-8DC6-4639-AAA4-D7A9C93171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BDA218-1786-40F1-A6AB-9504DA928FF5}">
  <ds:schemaRefs>
    <ds:schemaRef ds:uri="http://schemas.microsoft.com/office/2006/documentManagement/types"/>
    <ds:schemaRef ds:uri="http://purl.org/dc/dcmitype/"/>
    <ds:schemaRef ds:uri="http://purl.org/dc/terms/"/>
    <ds:schemaRef ds:uri="9de94308-2297-4d04-a77d-26fce9df9395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22375818-dcd7-42e4-9660-6b33e030de66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Fonction mathématiques</vt:lpstr>
      <vt:lpstr>Fonctions trigonométriques</vt:lpstr>
      <vt:lpstr>COS</vt:lpstr>
      <vt:lpstr>SIN</vt:lpstr>
      <vt:lpstr>TAN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Giang Tien</dc:creator>
  <cp:lastModifiedBy>Giang Tien Mai</cp:lastModifiedBy>
  <dcterms:created xsi:type="dcterms:W3CDTF">2022-10-27T12:33:29Z</dcterms:created>
  <dcterms:modified xsi:type="dcterms:W3CDTF">2022-11-17T05:59:52Z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