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2"/>
    <sheet name="Table S2" sheetId="2" state="visible" r:id="rId3"/>
    <sheet name="Table S3" sheetId="3" state="visible" r:id="rId4"/>
    <sheet name="Table S4" sheetId="4" state="visible" r:id="rId5"/>
    <sheet name="Table S5" sheetId="5" state="visible" r:id="rId6"/>
    <sheet name="Table S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<sst xmlns="http://schemas.openxmlformats.org/spreadsheetml/2006/main" count="1245" uniqueCount="707">
  <si>
    <t xml:space="preserve">Metabolic processes</t>
  </si>
  <si>
    <t xml:space="preserve">Gene</t>
  </si>
  <si>
    <t xml:space="preserve">KO number</t>
  </si>
  <si>
    <t xml:space="preserve">Function descriptions</t>
  </si>
  <si>
    <t xml:space="preserve">Core database sequences</t>
  </si>
  <si>
    <t xml:space="preserve">Full database sequences</t>
  </si>
  <si>
    <t xml:space="preserve">Orthology groups</t>
  </si>
  <si>
    <t xml:space="preserve">Homologous sequences
</t>
  </si>
  <si>
    <t xml:space="preserve">arCOG</t>
  </si>
  <si>
    <t xml:space="preserve">COG</t>
  </si>
  <si>
    <t xml:space="preserve">eggNOG</t>
  </si>
  <si>
    <t xml:space="preserve">KEGG</t>
  </si>
  <si>
    <t xml:space="preserve">Pyruvate metabolism</t>
  </si>
  <si>
    <t xml:space="preserve">pps</t>
  </si>
  <si>
    <t xml:space="preserve">K01007</t>
  </si>
  <si>
    <t xml:space="preserve">pyruvate, water dikinase</t>
  </si>
  <si>
    <t xml:space="preserve">ppdK</t>
  </si>
  <si>
    <t xml:space="preserve">K01006</t>
  </si>
  <si>
    <t xml:space="preserve">pyruvate, orthophosphate dikinase</t>
  </si>
  <si>
    <t xml:space="preserve">pyk</t>
  </si>
  <si>
    <t xml:space="preserve">K00873</t>
  </si>
  <si>
    <t xml:space="preserve">pyruvate kinase </t>
  </si>
  <si>
    <t xml:space="preserve">pckG</t>
  </si>
  <si>
    <t xml:space="preserve">K01596</t>
  </si>
  <si>
    <t xml:space="preserve">phosphoenolpyruvate carboxykinase (GTP)</t>
  </si>
  <si>
    <t xml:space="preserve">ppc</t>
  </si>
  <si>
    <t xml:space="preserve">K01595</t>
  </si>
  <si>
    <t xml:space="preserve">phosphoenolpyruvate carboxylase</t>
  </si>
  <si>
    <t xml:space="preserve">NA</t>
  </si>
  <si>
    <t xml:space="preserve">pckA</t>
  </si>
  <si>
    <t xml:space="preserve">K01610 </t>
  </si>
  <si>
    <t xml:space="preserve">phosphoenolpyruvate carboxykinase (ATP)</t>
  </si>
  <si>
    <t xml:space="preserve">Pentose phosphate pathway</t>
  </si>
  <si>
    <t xml:space="preserve">gdh</t>
  </si>
  <si>
    <t xml:space="preserve">K00034, K18124, K18125, K22969</t>
  </si>
  <si>
    <t xml:space="preserve">glucose/galactose 1-dehydrogenase</t>
  </si>
  <si>
    <t xml:space="preserve">gcd</t>
  </si>
  <si>
    <t xml:space="preserve">K00117</t>
  </si>
  <si>
    <t xml:space="preserve">quinoprotein glucose dehydrogenase</t>
  </si>
  <si>
    <t xml:space="preserve">gnl</t>
  </si>
  <si>
    <t xml:space="preserve">K01053</t>
  </si>
  <si>
    <t xml:space="preserve">gluconolactonase</t>
  </si>
  <si>
    <t xml:space="preserve">gntK</t>
  </si>
  <si>
    <t xml:space="preserve">K00851</t>
  </si>
  <si>
    <t xml:space="preserve">gluconokinase</t>
  </si>
  <si>
    <t xml:space="preserve">gnd</t>
  </si>
  <si>
    <t xml:space="preserve">K00033</t>
  </si>
  <si>
    <t xml:space="preserve">6-phosphogluconate dehydrogenase</t>
  </si>
  <si>
    <t xml:space="preserve">rpiA</t>
  </si>
  <si>
    <t xml:space="preserve">K01807</t>
  </si>
  <si>
    <t xml:space="preserve">ribose 5-phosphate isomerase A</t>
  </si>
  <si>
    <t xml:space="preserve">prsA</t>
  </si>
  <si>
    <t xml:space="preserve">K00948</t>
  </si>
  <si>
    <t xml:space="preserve">ribose-phosphate pyrophosphokinase</t>
  </si>
  <si>
    <t xml:space="preserve">deoB</t>
  </si>
  <si>
    <t xml:space="preserve">K01839</t>
  </si>
  <si>
    <t xml:space="preserve">phosphopentomutase</t>
  </si>
  <si>
    <t xml:space="preserve">Phosphotransferase system</t>
  </si>
  <si>
    <t xml:space="preserve">ptsI</t>
  </si>
  <si>
    <t xml:space="preserve">K08483</t>
  </si>
  <si>
    <t xml:space="preserve">phosphoenolpyruvate-protein phosphotransferase </t>
  </si>
  <si>
    <t xml:space="preserve">ptsH</t>
  </si>
  <si>
    <t xml:space="preserve">K02784, K11189</t>
  </si>
  <si>
    <t xml:space="preserve">phosphocarrier protein</t>
  </si>
  <si>
    <t xml:space="preserve">Oxidative phosphorylation</t>
  </si>
  <si>
    <t xml:space="preserve">ppk</t>
  </si>
  <si>
    <t xml:space="preserve">K00937</t>
  </si>
  <si>
    <t xml:space="preserve">polyphosphate kinase</t>
  </si>
  <si>
    <t xml:space="preserve">ppa</t>
  </si>
  <si>
    <t xml:space="preserve">K01507</t>
  </si>
  <si>
    <t xml:space="preserve">inorganic pyrophosphatase</t>
  </si>
  <si>
    <t xml:space="preserve">Phosphonate and phosphinate metabolism</t>
  </si>
  <si>
    <t xml:space="preserve">pepM</t>
  </si>
  <si>
    <t xml:space="preserve">K01841</t>
  </si>
  <si>
    <t xml:space="preserve">phosphoenolpyruvate phosphomutase</t>
  </si>
  <si>
    <t xml:space="preserve">pphA</t>
  </si>
  <si>
    <t xml:space="preserve">K19669 </t>
  </si>
  <si>
    <t xml:space="preserve">phosphonopyruvate hydrolase</t>
  </si>
  <si>
    <t xml:space="preserve">ppd</t>
  </si>
  <si>
    <t xml:space="preserve">K09459</t>
  </si>
  <si>
    <t xml:space="preserve">phosphonopyruvate decarboxylase</t>
  </si>
  <si>
    <t xml:space="preserve">phnX</t>
  </si>
  <si>
    <t xml:space="preserve">K05306</t>
  </si>
  <si>
    <t xml:space="preserve">phosphonoacetaldehyde hydrolase</t>
  </si>
  <si>
    <t xml:space="preserve">fomC</t>
  </si>
  <si>
    <t xml:space="preserve">K12901</t>
  </si>
  <si>
    <t xml:space="preserve">phosphonoacetaldehyde reductase</t>
  </si>
  <si>
    <t xml:space="preserve">phpC</t>
  </si>
  <si>
    <t xml:space="preserve">K12904</t>
  </si>
  <si>
    <t xml:space="preserve">mpnS</t>
  </si>
  <si>
    <t xml:space="preserve">K18049</t>
  </si>
  <si>
    <t xml:space="preserve">methylphosphonate synthase</t>
  </si>
  <si>
    <t xml:space="preserve">phnG</t>
  </si>
  <si>
    <t xml:space="preserve">K06166</t>
  </si>
  <si>
    <t xml:space="preserve">alpha-D-ribose 1-methylphosphonate 5-triphosphate synthase subunit PhnG</t>
  </si>
  <si>
    <t xml:space="preserve">phnH</t>
  </si>
  <si>
    <t xml:space="preserve">K06165</t>
  </si>
  <si>
    <t xml:space="preserve">alpha-D-ribose 1-methylphosphonate 5-triphosphate synthase subunit PhnH</t>
  </si>
  <si>
    <t xml:space="preserve">phnI</t>
  </si>
  <si>
    <t xml:space="preserve">K06164</t>
  </si>
  <si>
    <t xml:space="preserve">alpha-D-ribose 1-methylphosphonate 5-triphosphate synthase subunit PhnI</t>
  </si>
  <si>
    <t xml:space="preserve">phnK</t>
  </si>
  <si>
    <t xml:space="preserve">K05781</t>
  </si>
  <si>
    <t xml:space="preserve">C-P lyase subunit, alpha-D-ribose 1-methylphosphonate 5-triphosphate synthase </t>
  </si>
  <si>
    <t xml:space="preserve">phnL</t>
  </si>
  <si>
    <t xml:space="preserve">K05780</t>
  </si>
  <si>
    <t xml:space="preserve">alpha-D-ribose 1-methylphosphonate 5-triphosphate synthase subunit PhnL</t>
  </si>
  <si>
    <t xml:space="preserve">phnM</t>
  </si>
  <si>
    <t xml:space="preserve">K06162</t>
  </si>
  <si>
    <t xml:space="preserve">alpha-D-ribose 1-methylphosphonate 5-triphosphate diphosphatase </t>
  </si>
  <si>
    <t xml:space="preserve">phnJ</t>
  </si>
  <si>
    <t xml:space="preserve">K06163</t>
  </si>
  <si>
    <t xml:space="preserve">alpha-D-ribose 1-methylphosphonate 5-phosphate C-P lyase</t>
  </si>
  <si>
    <t xml:space="preserve">phnP</t>
  </si>
  <si>
    <t xml:space="preserve">K06167</t>
  </si>
  <si>
    <t xml:space="preserve">phosphoribosyl 1,2-cyclic phosphate phosphodiesterase</t>
  </si>
  <si>
    <t xml:space="preserve">phnN</t>
  </si>
  <si>
    <t xml:space="preserve">K05774</t>
  </si>
  <si>
    <t xml:space="preserve">ribose 1,5-bisphosphokinase</t>
  </si>
  <si>
    <t xml:space="preserve">phnPP</t>
  </si>
  <si>
    <t xml:space="preserve">K20859</t>
  </si>
  <si>
    <t xml:space="preserve">phosphoribosyl 1,2-cyclic phosphate 1,2-diphosphodiesterase</t>
  </si>
  <si>
    <t xml:space="preserve">phny</t>
  </si>
  <si>
    <t xml:space="preserve">K00206</t>
  </si>
  <si>
    <t xml:space="preserve">phosphonoacetaldehyde dehydrogenase</t>
  </si>
  <si>
    <t xml:space="preserve">phnA</t>
  </si>
  <si>
    <t xml:space="preserve">K19670</t>
  </si>
  <si>
    <t xml:space="preserve">phosphonoacetate hydrolase</t>
  </si>
  <si>
    <t xml:space="preserve">phnW</t>
  </si>
  <si>
    <t xml:space="preserve">K03430</t>
  </si>
  <si>
    <t xml:space="preserve">2-aminoethylphosphonate-pyruvate transaminase</t>
  </si>
  <si>
    <t xml:space="preserve">phnO</t>
  </si>
  <si>
    <t xml:space="preserve">K09994</t>
  </si>
  <si>
    <t xml:space="preserve">(aminoalkyl)phosphonate N-acetyltransferase</t>
  </si>
  <si>
    <t xml:space="preserve">pbfA</t>
  </si>
  <si>
    <t xml:space="preserve">/</t>
  </si>
  <si>
    <t xml:space="preserve">phosphonate breakdown factor A, catalyzes (R)-1-hydroxy-2-aminoethylphosphonate (R-HAEP) to generate phosphonoacetaldehyde</t>
  </si>
  <si>
    <t xml:space="preserve">phnY</t>
  </si>
  <si>
    <t xml:space="preserve">K21195</t>
  </si>
  <si>
    <t xml:space="preserve">2-aminoethylphosphonate dioxygenase</t>
  </si>
  <si>
    <t xml:space="preserve">phnZ</t>
  </si>
  <si>
    <t xml:space="preserve">K21196</t>
  </si>
  <si>
    <r>
      <rPr>
        <sz val="12"/>
        <color rgb="FF000000"/>
        <rFont val="Times New Roman"/>
        <family val="1"/>
        <charset val="1"/>
      </rPr>
      <t xml:space="preserve">Fe</t>
    </r>
    <r>
      <rPr>
        <vertAlign val="superscript"/>
        <sz val="12"/>
        <color rgb="FF000000"/>
        <rFont val="Times New Roman"/>
        <family val="1"/>
        <charset val="1"/>
      </rPr>
      <t xml:space="preserve">2+</t>
    </r>
    <r>
      <rPr>
        <sz val="12"/>
        <color rgb="FF000000"/>
        <rFont val="Times New Roman"/>
        <family val="1"/>
        <charset val="1"/>
      </rPr>
      <t xml:space="preserve">-dependent phosphonate oxygenase</t>
    </r>
  </si>
  <si>
    <t xml:space="preserve">Two-component system</t>
  </si>
  <si>
    <t xml:space="preserve">phoU</t>
  </si>
  <si>
    <t xml:space="preserve">K02039</t>
  </si>
  <si>
    <t xml:space="preserve">phoR/phoB inhibitor protein phoU</t>
  </si>
  <si>
    <t xml:space="preserve">phoR</t>
  </si>
  <si>
    <t xml:space="preserve">K07636</t>
  </si>
  <si>
    <t xml:space="preserve">two-component system, OmpR family, phosphate regulon sensor histidine kinase PhoR </t>
  </si>
  <si>
    <t xml:space="preserve">phoB</t>
  </si>
  <si>
    <t xml:space="preserve">K07657</t>
  </si>
  <si>
    <t xml:space="preserve">two-component system, OmpR family, phosphate regulon response regulator PhoB</t>
  </si>
  <si>
    <t xml:space="preserve">phoP</t>
  </si>
  <si>
    <t xml:space="preserve">K07658, K07660</t>
  </si>
  <si>
    <t xml:space="preserve">phoP; two-component system, OmpR family, alkaline phosphatase synthesis response regulator PhoP</t>
  </si>
  <si>
    <t xml:space="preserve">SenX3</t>
  </si>
  <si>
    <t xml:space="preserve">K07768 </t>
  </si>
  <si>
    <t xml:space="preserve">two-component system, OmpR family, sensor histidine kinase SenX3 </t>
  </si>
  <si>
    <t xml:space="preserve">RegX3</t>
  </si>
  <si>
    <t xml:space="preserve">K07776</t>
  </si>
  <si>
    <t xml:space="preserve">two-component system, OmpR family, response regulator RegX3</t>
  </si>
  <si>
    <t xml:space="preserve">pgtC</t>
  </si>
  <si>
    <t xml:space="preserve">K08478</t>
  </si>
  <si>
    <t xml:space="preserve">phosphoglycerate transport regulatory protein PgtC</t>
  </si>
  <si>
    <t xml:space="preserve">pgtB</t>
  </si>
  <si>
    <t xml:space="preserve">K08475</t>
  </si>
  <si>
    <t xml:space="preserve">two-component system, NtrC family, phosphoglycerate transport system sensor histidine kinase PgtB</t>
  </si>
  <si>
    <t xml:space="preserve">pgtA</t>
  </si>
  <si>
    <t xml:space="preserve">K08476</t>
  </si>
  <si>
    <t xml:space="preserve">two-component system, NtrC family, phosphoglycerate transport system response regulator PgtA</t>
  </si>
  <si>
    <t xml:space="preserve">Transporters</t>
  </si>
  <si>
    <t xml:space="preserve">pgtP</t>
  </si>
  <si>
    <t xml:space="preserve">K11382</t>
  </si>
  <si>
    <t xml:space="preserve">MFS transporter, OPA family, phosphoglycerate transporter protein</t>
  </si>
  <si>
    <t xml:space="preserve">pstS</t>
  </si>
  <si>
    <t xml:space="preserve">K02040</t>
  </si>
  <si>
    <t xml:space="preserve">phosphate transport system substrate-binding protein</t>
  </si>
  <si>
    <t xml:space="preserve">pstC</t>
  </si>
  <si>
    <t xml:space="preserve">K02037</t>
  </si>
  <si>
    <t xml:space="preserve">phosphate transport system permease protein</t>
  </si>
  <si>
    <t xml:space="preserve">pstA</t>
  </si>
  <si>
    <t xml:space="preserve">K02038</t>
  </si>
  <si>
    <t xml:space="preserve">pstB</t>
  </si>
  <si>
    <t xml:space="preserve">K02036</t>
  </si>
  <si>
    <t xml:space="preserve">phosphate transport system ATP-binding protein</t>
  </si>
  <si>
    <t xml:space="preserve">pit</t>
  </si>
  <si>
    <t xml:space="preserve">K03306</t>
  </si>
  <si>
    <t xml:space="preserve">inorganic phosphate transporter</t>
  </si>
  <si>
    <t xml:space="preserve">htxB</t>
  </si>
  <si>
    <t xml:space="preserve">putative specific hypophosphite transporter</t>
  </si>
  <si>
    <t xml:space="preserve">ptxA</t>
  </si>
  <si>
    <t xml:space="preserve">phosphite import ATP-binding protein</t>
  </si>
  <si>
    <t xml:space="preserve">ptxB</t>
  </si>
  <si>
    <t xml:space="preserve">probable phosphite transport system-binding protein</t>
  </si>
  <si>
    <t xml:space="preserve">ptxC</t>
  </si>
  <si>
    <t xml:space="preserve">phosphite transport system permease protein</t>
  </si>
  <si>
    <t xml:space="preserve">phnD_phosphite</t>
  </si>
  <si>
    <t xml:space="preserve">probable ABC transporter phosphite binding protein</t>
  </si>
  <si>
    <t xml:space="preserve">phnD</t>
  </si>
  <si>
    <t xml:space="preserve">K02044</t>
  </si>
  <si>
    <t xml:space="preserve">phosphonate transport system substrate-binding protein</t>
  </si>
  <si>
    <t xml:space="preserve">phnE</t>
  </si>
  <si>
    <t xml:space="preserve">K02042</t>
  </si>
  <si>
    <t xml:space="preserve">phosphonate transport system permease protein</t>
  </si>
  <si>
    <t xml:space="preserve">phnC</t>
  </si>
  <si>
    <t xml:space="preserve">K02041</t>
  </si>
  <si>
    <t xml:space="preserve">phosphonate transport system ATP-binding protein </t>
  </si>
  <si>
    <t xml:space="preserve">ugpB</t>
  </si>
  <si>
    <t xml:space="preserve">K05813</t>
  </si>
  <si>
    <t xml:space="preserve">sn-glycerol 3-phosphate transport system substrate-binding protein</t>
  </si>
  <si>
    <t xml:space="preserve">ugpA</t>
  </si>
  <si>
    <t xml:space="preserve">K05814</t>
  </si>
  <si>
    <t xml:space="preserve">sn-glycerol 3-phosphate transport system permease protein</t>
  </si>
  <si>
    <t xml:space="preserve">ugpE</t>
  </si>
  <si>
    <t xml:space="preserve">K05815</t>
  </si>
  <si>
    <t xml:space="preserve">ugpC</t>
  </si>
  <si>
    <t xml:space="preserve">K05816</t>
  </si>
  <si>
    <t xml:space="preserve">sn-glycerol 3-phosphate transport system ATP-binding protein</t>
  </si>
  <si>
    <t xml:space="preserve">phnS</t>
  </si>
  <si>
    <t xml:space="preserve">K11081</t>
  </si>
  <si>
    <t xml:space="preserve">2-aminoethylphosphonate transport system substrate-binding protein</t>
  </si>
  <si>
    <t xml:space="preserve">phnV</t>
  </si>
  <si>
    <t xml:space="preserve">K11082</t>
  </si>
  <si>
    <t xml:space="preserve">2-aminoethylphosphonate transport system permease protein</t>
  </si>
  <si>
    <t xml:space="preserve">phnU</t>
  </si>
  <si>
    <t xml:space="preserve">K11083</t>
  </si>
  <si>
    <t xml:space="preserve">phnT</t>
  </si>
  <si>
    <t xml:space="preserve">K11084</t>
  </si>
  <si>
    <t xml:space="preserve">2-aminoethylphosphonate transport system ATP-binding protein</t>
  </si>
  <si>
    <t xml:space="preserve">glpT</t>
  </si>
  <si>
    <t xml:space="preserve">K02445</t>
  </si>
  <si>
    <t xml:space="preserve">glycerol-3-phosphate permease</t>
  </si>
  <si>
    <t xml:space="preserve">aepX</t>
  </si>
  <si>
    <t xml:space="preserve">2-aminoethylphosphonate substrate-binding protein; major 2-AEP transporter</t>
  </si>
  <si>
    <t xml:space="preserve">aepV</t>
  </si>
  <si>
    <t xml:space="preserve">ATP binding domain protein; the corresponding ABC transporter components of AepX protein</t>
  </si>
  <si>
    <t xml:space="preserve">aepW</t>
  </si>
  <si>
    <t xml:space="preserve">permease domain protein; the corresponding ABC transporter components of AepX protein</t>
  </si>
  <si>
    <t xml:space="preserve">aepP</t>
  </si>
  <si>
    <t xml:space="preserve">2-aminoethylphosphonate permease, Pi-insensitive</t>
  </si>
  <si>
    <t xml:space="preserve">aepS</t>
  </si>
  <si>
    <t xml:space="preserve">auxiliary functional 2-aminoethylphosphonate transporter;</t>
  </si>
  <si>
    <t xml:space="preserve">Organic phosphoester hydrolysis</t>
  </si>
  <si>
    <t xml:space="preserve">opd</t>
  </si>
  <si>
    <t xml:space="preserve">K07048</t>
  </si>
  <si>
    <t xml:space="preserve">phosphotriesterase (organophosphorus-degrading genes)</t>
  </si>
  <si>
    <t xml:space="preserve">pafA</t>
  </si>
  <si>
    <t xml:space="preserve">phosphoate-insensitive phosphomonoesterase</t>
  </si>
  <si>
    <t xml:space="preserve">phoA</t>
  </si>
  <si>
    <t xml:space="preserve">K01077</t>
  </si>
  <si>
    <t xml:space="preserve">alkaline phosphatase</t>
  </si>
  <si>
    <t xml:space="preserve">phoD</t>
  </si>
  <si>
    <t xml:space="preserve">K01113</t>
  </si>
  <si>
    <t xml:space="preserve">alkaline phosphatase D</t>
  </si>
  <si>
    <t xml:space="preserve">phoX</t>
  </si>
  <si>
    <t xml:space="preserve">K07093</t>
  </si>
  <si>
    <t xml:space="preserve">phoN</t>
  </si>
  <si>
    <t xml:space="preserve">K09474</t>
  </si>
  <si>
    <t xml:space="preserve">acid phosphatase (class A)</t>
  </si>
  <si>
    <t xml:space="preserve">aphA</t>
  </si>
  <si>
    <t xml:space="preserve">K03788</t>
  </si>
  <si>
    <t xml:space="preserve">acid phosphatase (class B)</t>
  </si>
  <si>
    <t xml:space="preserve">phoC</t>
  </si>
  <si>
    <t xml:space="preserve">acid phosphatase</t>
  </si>
  <si>
    <t xml:space="preserve">olpA</t>
  </si>
  <si>
    <t xml:space="preserve">K01078</t>
  </si>
  <si>
    <t xml:space="preserve">phy</t>
  </si>
  <si>
    <t xml:space="preserve">K01083</t>
  </si>
  <si>
    <t xml:space="preserve">3-phytase</t>
  </si>
  <si>
    <t xml:space="preserve">appA</t>
  </si>
  <si>
    <t xml:space="preserve">K01093</t>
  </si>
  <si>
    <t xml:space="preserve">4-phytase</t>
  </si>
  <si>
    <t xml:space="preserve">ugpQ</t>
  </si>
  <si>
    <t xml:space="preserve">K01126</t>
  </si>
  <si>
    <t xml:space="preserve">glycerophosphoryl diester phosphodiesterase (cytoplasmic) about 247 aa</t>
  </si>
  <si>
    <t xml:space="preserve">glpQ</t>
  </si>
  <si>
    <t xml:space="preserve">glycerophosphoryl diester phosphodiesterase (periplasmic) about 333 aa</t>
  </si>
  <si>
    <t xml:space="preserve">Others</t>
  </si>
  <si>
    <t xml:space="preserve">htxA</t>
  </si>
  <si>
    <t xml:space="preserve">hypophosphite/2-oxoglutarate dioxygenase </t>
  </si>
  <si>
    <t xml:space="preserve">ptxD</t>
  </si>
  <si>
    <t xml:space="preserve">K18916</t>
  </si>
  <si>
    <t xml:space="preserve">NAD:phosphite oxidoreductase/phosphite dehydrogenase </t>
  </si>
  <si>
    <t xml:space="preserve">lysR</t>
  </si>
  <si>
    <t xml:space="preserve">transcriptional regulator</t>
  </si>
  <si>
    <t xml:space="preserve">phnR</t>
  </si>
  <si>
    <t xml:space="preserve">Putative transcriptional regulator of 2-aminoethylphosphonate degradation operons</t>
  </si>
  <si>
    <t xml:space="preserve">phnF</t>
  </si>
  <si>
    <t xml:space="preserve">K02043</t>
  </si>
  <si>
    <t xml:space="preserve">GntR family transcriptional regulator, phosphonate transport system regulatory protein</t>
  </si>
  <si>
    <t xml:space="preserve">phoH</t>
  </si>
  <si>
    <t xml:space="preserve">K06217</t>
  </si>
  <si>
    <t xml:space="preserve">phosphate starvation-inducible protein PhoH and related proteins</t>
  </si>
  <si>
    <t xml:space="preserve">Purine metabolism</t>
  </si>
  <si>
    <t xml:space="preserve">purF</t>
  </si>
  <si>
    <t xml:space="preserve">K00764</t>
  </si>
  <si>
    <t xml:space="preserve">amidophosphoribosyltransferase</t>
  </si>
  <si>
    <t xml:space="preserve">purD</t>
  </si>
  <si>
    <t xml:space="preserve">K01945</t>
  </si>
  <si>
    <t xml:space="preserve">phosphoribosylamine---glycine ligase</t>
  </si>
  <si>
    <t xml:space="preserve">purN</t>
  </si>
  <si>
    <t xml:space="preserve">K11175</t>
  </si>
  <si>
    <t xml:space="preserve">phosphoribosylglycinamide formyltransferase 1</t>
  </si>
  <si>
    <t xml:space="preserve">purT</t>
  </si>
  <si>
    <t xml:space="preserve">K08289 </t>
  </si>
  <si>
    <t xml:space="preserve">phosphoribosylglycinamide formyltransferase 2</t>
  </si>
  <si>
    <t xml:space="preserve">purL</t>
  </si>
  <si>
    <t xml:space="preserve">K23269</t>
  </si>
  <si>
    <t xml:space="preserve">phosphoribosylformylglycinamidine synthase</t>
  </si>
  <si>
    <t xml:space="preserve">purS</t>
  </si>
  <si>
    <t xml:space="preserve">K23264</t>
  </si>
  <si>
    <t xml:space="preserve">phosphoribosylformylglycinamidine synthase subunit PurS</t>
  </si>
  <si>
    <t xml:space="preserve">purQ</t>
  </si>
  <si>
    <t xml:space="preserve">K23265 </t>
  </si>
  <si>
    <t xml:space="preserve">phosphoribosylformylglycinamidine synthase subunit PurQ / glutaminase</t>
  </si>
  <si>
    <t xml:space="preserve">purM</t>
  </si>
  <si>
    <t xml:space="preserve">K01933</t>
  </si>
  <si>
    <t xml:space="preserve">phosphoribosylformylglycinamidine cyclo-ligase</t>
  </si>
  <si>
    <t xml:space="preserve">purK</t>
  </si>
  <si>
    <t xml:space="preserve">K01589</t>
  </si>
  <si>
    <t xml:space="preserve">5-(carboxyamino)imidazole ribonucleotide synthase</t>
  </si>
  <si>
    <t xml:space="preserve">purE</t>
  </si>
  <si>
    <t xml:space="preserve">K01588</t>
  </si>
  <si>
    <t xml:space="preserve">5-(carboxyamino)imidazole ribonucleotide mutase</t>
  </si>
  <si>
    <t xml:space="preserve">ADE2</t>
  </si>
  <si>
    <t xml:space="preserve">K11808</t>
  </si>
  <si>
    <t xml:space="preserve">phosphoribosylaminoimidazole carboxylase</t>
  </si>
  <si>
    <t xml:space="preserve">purC</t>
  </si>
  <si>
    <t xml:space="preserve">K01923</t>
  </si>
  <si>
    <t xml:space="preserve">phosphoribosylaminoimidazole-succinocarboxamide synthase</t>
  </si>
  <si>
    <t xml:space="preserve">purB</t>
  </si>
  <si>
    <t xml:space="preserve">K01756</t>
  </si>
  <si>
    <t xml:space="preserve">adenylosuccinate lyase</t>
  </si>
  <si>
    <t xml:space="preserve">purH</t>
  </si>
  <si>
    <t xml:space="preserve">K00602</t>
  </si>
  <si>
    <t xml:space="preserve">phosphoribosylaminoimidazolecarboxamide formyltransferase / IMP cyclohydrolase</t>
  </si>
  <si>
    <t xml:space="preserve">purP</t>
  </si>
  <si>
    <t xml:space="preserve">K06863</t>
  </si>
  <si>
    <t xml:space="preserve">5-formaminoimidazole-4-carboxamide-1-(beta)-D-ribofuranosyl 5'-monophosphate synthetase</t>
  </si>
  <si>
    <t xml:space="preserve">purO</t>
  </si>
  <si>
    <t xml:space="preserve">K11176</t>
  </si>
  <si>
    <t xml:space="preserve">IMP cyclohydrolase </t>
  </si>
  <si>
    <t xml:space="preserve">guaB</t>
  </si>
  <si>
    <t xml:space="preserve">K00088</t>
  </si>
  <si>
    <t xml:space="preserve">IMP dehydrogenase</t>
  </si>
  <si>
    <t xml:space="preserve">guaA</t>
  </si>
  <si>
    <t xml:space="preserve">K01951</t>
  </si>
  <si>
    <t xml:space="preserve">GMP synthase (glutamine-hydrolysing)</t>
  </si>
  <si>
    <t xml:space="preserve">gmk</t>
  </si>
  <si>
    <t xml:space="preserve">K00942</t>
  </si>
  <si>
    <t xml:space="preserve">guanylate kinase</t>
  </si>
  <si>
    <t xml:space="preserve">ushA</t>
  </si>
  <si>
    <t xml:space="preserve">K11751</t>
  </si>
  <si>
    <t xml:space="preserve">5'-nucleotidase</t>
  </si>
  <si>
    <t xml:space="preserve">ndk</t>
  </si>
  <si>
    <t xml:space="preserve">K00940</t>
  </si>
  <si>
    <t xml:space="preserve">nucleoside-diphosphate kinase</t>
  </si>
  <si>
    <t xml:space="preserve">spoT</t>
  </si>
  <si>
    <t xml:space="preserve">K01139</t>
  </si>
  <si>
    <t xml:space="preserve">GTP diphosphokinase / guanosine-3',5'-bis(diphosphate) 3'-diphosphatase</t>
  </si>
  <si>
    <t xml:space="preserve">ppx</t>
  </si>
  <si>
    <t xml:space="preserve">K01524</t>
  </si>
  <si>
    <t xml:space="preserve">exopolyphosphatase / guanosine-5'-triphosphate,3'-diphosphate pyrophosphatase</t>
  </si>
  <si>
    <t xml:space="preserve">purA</t>
  </si>
  <si>
    <t xml:space="preserve">K01939</t>
  </si>
  <si>
    <t xml:space="preserve">adenylosuccinate synthase</t>
  </si>
  <si>
    <t xml:space="preserve">adk</t>
  </si>
  <si>
    <t xml:space="preserve">K00939</t>
  </si>
  <si>
    <t xml:space="preserve">adenylate kinase</t>
  </si>
  <si>
    <t xml:space="preserve">Pyrimidine metabolism</t>
  </si>
  <si>
    <t xml:space="preserve">pyrE</t>
  </si>
  <si>
    <t xml:space="preserve">K00762</t>
  </si>
  <si>
    <t xml:space="preserve">orotate phosphoribosyltransferase</t>
  </si>
  <si>
    <t xml:space="preserve">pyrF</t>
  </si>
  <si>
    <t xml:space="preserve">K01591</t>
  </si>
  <si>
    <t xml:space="preserve">orotidine-5'-phosphate decarboxylase</t>
  </si>
  <si>
    <t xml:space="preserve">cmk</t>
  </si>
  <si>
    <t xml:space="preserve">K00945</t>
  </si>
  <si>
    <t xml:space="preserve">cytidylate kinase</t>
  </si>
  <si>
    <t xml:space="preserve">pyrH</t>
  </si>
  <si>
    <t xml:space="preserve">K09903</t>
  </si>
  <si>
    <t xml:space="preserve">uridylate kinase</t>
  </si>
  <si>
    <t xml:space="preserve">pyrG</t>
  </si>
  <si>
    <t xml:space="preserve">K01937</t>
  </si>
  <si>
    <t xml:space="preserve">CTP synthase</t>
  </si>
  <si>
    <t xml:space="preserve">rtpR</t>
  </si>
  <si>
    <t xml:space="preserve">K00527</t>
  </si>
  <si>
    <t xml:space="preserve">ribonucleoside-triphosphate reductase</t>
  </si>
  <si>
    <t xml:space="preserve">nrdD</t>
  </si>
  <si>
    <t xml:space="preserve">K21636</t>
  </si>
  <si>
    <t xml:space="preserve">nrdA</t>
  </si>
  <si>
    <t xml:space="preserve">K00525</t>
  </si>
  <si>
    <t xml:space="preserve">ribonucleoside-diphosphate reductase alpha chain</t>
  </si>
  <si>
    <t xml:space="preserve">nrdE</t>
  </si>
  <si>
    <t xml:space="preserve">nrdB</t>
  </si>
  <si>
    <t xml:space="preserve">K00526</t>
  </si>
  <si>
    <t xml:space="preserve">ribonucleoside-diphosphate reductase beta chain</t>
  </si>
  <si>
    <t xml:space="preserve">nrdF</t>
  </si>
  <si>
    <t xml:space="preserve">nrdJ</t>
  </si>
  <si>
    <t xml:space="preserve">K00524</t>
  </si>
  <si>
    <t xml:space="preserve">ribonucleotide reductase, class II</t>
  </si>
  <si>
    <t xml:space="preserve">dcd</t>
  </si>
  <si>
    <t xml:space="preserve">K01494</t>
  </si>
  <si>
    <t xml:space="preserve">dCTP deaminase</t>
  </si>
  <si>
    <t xml:space="preserve">dut</t>
  </si>
  <si>
    <t xml:space="preserve">K01520</t>
  </si>
  <si>
    <t xml:space="preserve">dUTP pyrophosphatase</t>
  </si>
  <si>
    <t xml:space="preserve">thyA</t>
  </si>
  <si>
    <t xml:space="preserve">K00560</t>
  </si>
  <si>
    <t xml:space="preserve">thymidylate synthase</t>
  </si>
  <si>
    <t xml:space="preserve">tmk</t>
  </si>
  <si>
    <t xml:space="preserve">K00943</t>
  </si>
  <si>
    <t xml:space="preserve">dTMP kinase</t>
  </si>
  <si>
    <t xml:space="preserve">Table S2. Public metagenomic datasets analyzed in this study.</t>
  </si>
  <si>
    <t xml:space="preserve">Habitat</t>
  </si>
  <si>
    <t xml:space="preserve">Corresponding nucleotides data</t>
  </si>
  <si>
    <t xml:space="preserve">Sample type</t>
  </si>
  <si>
    <t xml:space="preserve">Bases</t>
  </si>
  <si>
    <t xml:space="preserve">Size_Gb</t>
  </si>
  <si>
    <t xml:space="preserve">Raw reads</t>
  </si>
  <si>
    <t xml:space="preserve">environment_(feature)</t>
  </si>
  <si>
    <t xml:space="preserve">Download_path</t>
  </si>
  <si>
    <t xml:space="preserve">Reference</t>
  </si>
  <si>
    <t xml:space="preserve">Surface ocean</t>
  </si>
  <si>
    <t xml:space="preserve">ERR598963</t>
  </si>
  <si>
    <t xml:space="preserve">Water</t>
  </si>
  <si>
    <t xml:space="preserve">surface water layer</t>
  </si>
  <si>
    <t xml:space="preserve">https://sra-downloadb.be-md.ncbi.nlm.nih.gov/sos1/sra-pub-run-5/ERR598963/ERR598963.1</t>
  </si>
  <si>
    <r>
      <rPr>
        <i val="true"/>
        <sz val="12"/>
        <color rgb="FF000000"/>
        <rFont val="Times New Roman"/>
        <family val="1"/>
        <charset val="1"/>
      </rPr>
      <t xml:space="preserve">Tara</t>
    </r>
    <r>
      <rPr>
        <sz val="12"/>
        <color rgb="FF000000"/>
        <rFont val="Times New Roman"/>
        <family val="1"/>
        <charset val="1"/>
      </rPr>
      <t xml:space="preserve"> Ocean</t>
    </r>
  </si>
  <si>
    <t xml:space="preserve">ERR598976</t>
  </si>
  <si>
    <t xml:space="preserve">https://sra-downloadb.be-md.ncbi.nlm.nih.gov/sos1/sra-pub-run-5/ERR598976/ERR598976.1</t>
  </si>
  <si>
    <t xml:space="preserve">ERR598983</t>
  </si>
  <si>
    <t xml:space="preserve">https://sra-downloadb.be-md.ncbi.nlm.nih.gov/sos1/sra-pub-run-5/ERR598983/ERR598983.1</t>
  </si>
  <si>
    <t xml:space="preserve">ERR599050</t>
  </si>
  <si>
    <t xml:space="preserve">https://sra-downloadb.be-md.ncbi.nlm.nih.gov/sos1/sra-pub-run-5/ERR599050/ERR599050.1</t>
  </si>
  <si>
    <t xml:space="preserve">ERR599052</t>
  </si>
  <si>
    <t xml:space="preserve">https://sra-downloadb.be-md.ncbi.nlm.nih.gov/sos1/sra-pub-run-5/ERR599052/ERR599052.1</t>
  </si>
  <si>
    <t xml:space="preserve">ERR599078</t>
  </si>
  <si>
    <t xml:space="preserve">https://sra-downloadb.be-md.ncbi.nlm.nih.gov/sos1/sra-pub-run-5/ERR599078/ERR599078.1</t>
  </si>
  <si>
    <t xml:space="preserve">Mariculture</t>
  </si>
  <si>
    <t xml:space="preserve">ERR2094164</t>
  </si>
  <si>
    <t xml:space="preserve">coastal industrial mariculture systems</t>
  </si>
  <si>
    <t xml:space="preserve">https://sra-downloadb.be-md.ncbi.nlm.nih.gov/sos2/sra-pub-run-11/ERR2094164/ERR2094164.1</t>
  </si>
  <si>
    <t xml:space="preserve">Wang J H, Lu J, Zhang Y X, et al. Metagenomic analysis of antibiotic resistance genes in coastal industrial mariculture systems[J]. Bioresource technology, 2018, 253: 235-243.</t>
  </si>
  <si>
    <t xml:space="preserve">ERR2094165</t>
  </si>
  <si>
    <t xml:space="preserve">https://sra-downloadb.be-md.ncbi.nlm.nih.gov/sos2/sra-pub-run-11/ERR2094165/ERR2094165.1</t>
  </si>
  <si>
    <t xml:space="preserve">ERR2094166</t>
  </si>
  <si>
    <t xml:space="preserve">https://sra-downloadb.st-va.ncbi.nlm.nih.gov/sos1/sra-pub-run-12/ERR2094166/ERR2094166.1</t>
  </si>
  <si>
    <t xml:space="preserve">ERR2094167</t>
  </si>
  <si>
    <t xml:space="preserve">https://sra-downloadb.be-md.ncbi.nlm.nih.gov/sos2/sra-pub-run-11/ERR2094167/ERR2094167.1</t>
  </si>
  <si>
    <t xml:space="preserve">ERR2094168</t>
  </si>
  <si>
    <t xml:space="preserve">https://sra-downloadb.be-md.ncbi.nlm.nih.gov/sos2/sra-pub-run-11/ERR2094168/ERR2094168.1</t>
  </si>
  <si>
    <t xml:space="preserve">ERR2094169</t>
  </si>
  <si>
    <t xml:space="preserve">https://sra-downloadb.be-md.ncbi.nlm.nih.gov/sos2/sra-pub-run-11/ERR2094169/ERR2094169.1</t>
  </si>
  <si>
    <t xml:space="preserve">ERR2094170</t>
  </si>
  <si>
    <t xml:space="preserve">https://sra-downloadb.be-md.ncbi.nlm.nih.gov/sos2/sra-pub-run-11/ERR2094170/ERR2094170.1</t>
  </si>
  <si>
    <t xml:space="preserve">ERR2094171</t>
  </si>
  <si>
    <t xml:space="preserve">https://sra-downloadb.be-md.ncbi.nlm.nih.gov/sos2/sra-pub-run-11/ERR2094171/ERR2094171.1</t>
  </si>
  <si>
    <t xml:space="preserve">ERR2094172</t>
  </si>
  <si>
    <t xml:space="preserve">https://sra-downloadb.be-md.ncbi.nlm.nih.gov/sos2/sra-pub-run-11/ERR2094172/ERR2094172.1</t>
  </si>
  <si>
    <t xml:space="preserve">ERR2094173</t>
  </si>
  <si>
    <t xml:space="preserve">https://sra-downloadb.be-md.ncbi.nlm.nih.gov/sos2/sra-pub-run-11/ERR2094173/ERR2094173.1</t>
  </si>
  <si>
    <t xml:space="preserve">ERR2094174</t>
  </si>
  <si>
    <t xml:space="preserve">https://sra-downloadb.be-md.ncbi.nlm.nih.gov/sos2/sra-pub-run-11/ERR2094174/ERR2094174.1</t>
  </si>
  <si>
    <t xml:space="preserve">ERR2094175</t>
  </si>
  <si>
    <t xml:space="preserve">https://sra-downloadb.be-md.ncbi.nlm.nih.gov/sos2/sra-pub-run-11/ERR2094175/ERR2094175.1</t>
  </si>
  <si>
    <t xml:space="preserve">ERR2094176</t>
  </si>
  <si>
    <t xml:space="preserve">https://sra-downloadb.st-va.ncbi.nlm.nih.gov/sos1/sra-pub-run-12/ERR2094176/ERR2094176.1</t>
  </si>
  <si>
    <t xml:space="preserve">Mangrove</t>
  </si>
  <si>
    <t xml:space="preserve">SRR7188254</t>
  </si>
  <si>
    <t xml:space="preserve">Sediment</t>
  </si>
  <si>
    <t xml:space="preserve">estuary mangrove</t>
  </si>
  <si>
    <t xml:space="preserve">https://sra-downloadb.be-md.ncbi.nlm.nih.gov/sos2/sra-pub-run-13/SRR7188254/SRR7188254.1</t>
  </si>
  <si>
    <t xml:space="preserve">Zhao H, Yan B, Mo X, et al. Prevalence and proliferation of antibiotic resistance genes in the subtropical mangrove wetland ecosystem of South China Sea[J]. MicrobiologyOpen, 2019, 8(11): e871.</t>
  </si>
  <si>
    <t xml:space="preserve">SRR7188255</t>
  </si>
  <si>
    <t xml:space="preserve">https://sra-downloadb.be-md.ncbi.nlm.nih.gov/sos2/sra-pub-run-13/SRR7188255/SRR7188255.1</t>
  </si>
  <si>
    <t xml:space="preserve">SRR7188256</t>
  </si>
  <si>
    <t xml:space="preserve">https://sra-downloadb.be-md.ncbi.nlm.nih.gov/sos2/sra-pub-run-13/SRR7188256/SRR7188256.1</t>
  </si>
  <si>
    <t xml:space="preserve">SRR7188257</t>
  </si>
  <si>
    <t xml:space="preserve">https://sra-downloadb.be-md.ncbi.nlm.nih.gov/sos2/sra-pub-run-13/SRR7188257/SRR7188257.1</t>
  </si>
  <si>
    <t xml:space="preserve">SRR8651098</t>
  </si>
  <si>
    <t xml:space="preserve">Sanya contaminated</t>
  </si>
  <si>
    <t xml:space="preserve">https://sra-downloadb.be-md.ncbi.nlm.nih.gov/sos3/sra-pub-run-19/SRR8651098/SRR8651098.1</t>
  </si>
  <si>
    <t xml:space="preserve">Li Y, Zheng L, Zhang Y, et al. Comparative metagenomics study reveals pollution induced changes of microbial genes in mangrove sediments[J]. Scientific reports, 2019, 9(1): 1-11.</t>
  </si>
  <si>
    <t xml:space="preserve">SRR8651099</t>
  </si>
  <si>
    <t xml:space="preserve">Sanya pristine</t>
  </si>
  <si>
    <t xml:space="preserve">https://sra-downloadb.be-md.ncbi.nlm.nih.gov/sos3/sra-pub-run-21/SRR8651099/SRR8651099.1</t>
  </si>
  <si>
    <t xml:space="preserve">SRR8651100</t>
  </si>
  <si>
    <t xml:space="preserve">Haikou contaminated</t>
  </si>
  <si>
    <t xml:space="preserve">https://sra-downloadb.be-md.ncbi.nlm.nih.gov/sos3/sra-pub-run-19/SRR8651100/SRR8651100.1</t>
  </si>
  <si>
    <t xml:space="preserve">SRR8651101</t>
  </si>
  <si>
    <t xml:space="preserve">Haikou pristine</t>
  </si>
  <si>
    <t xml:space="preserve">https://sra-downloadb.be-md.ncbi.nlm.nih.gov/sos3/sra-pub-run-20/SRR8651101/SRR8651101.1</t>
  </si>
  <si>
    <t xml:space="preserve">Permafrost</t>
  </si>
  <si>
    <t xml:space="preserve">ERR3078909</t>
  </si>
  <si>
    <t xml:space="preserve">Soil</t>
  </si>
  <si>
    <t xml:space="preserve">permafrost core</t>
  </si>
  <si>
    <t xml:space="preserve">https://sra-downloadb.be-md.ncbi.nlm.nih.gov/sos3/sra-pub-run-21/ERR3078909/ERR3078909.1</t>
  </si>
  <si>
    <t xml:space="preserve">Xue Y, Jonassen I, Øvreås L, et al. Metagenome-assembled genome distribution and key functionality highlight importance of aerobic metabolism in Svalbard permafrost[J]. FEMS microbiology ecology, 2020, 96(5): fiaa057.</t>
  </si>
  <si>
    <t xml:space="preserve">ERR3078910</t>
  </si>
  <si>
    <t xml:space="preserve">https://sra-download.ncbi.nlm.nih.gov/traces/era2/ERR/ERR3078/ERR3078910</t>
  </si>
  <si>
    <t xml:space="preserve">ERR3078911</t>
  </si>
  <si>
    <t xml:space="preserve">https://sra-download.ncbi.nlm.nih.gov/traces/era2/ERR/ERR3078/ERR3078911</t>
  </si>
  <si>
    <t xml:space="preserve">ERR3078912</t>
  </si>
  <si>
    <t xml:space="preserve">https://sra-download.ncbi.nlm.nih.gov/traces/era2/ERR/ERR3078/ERR3078912</t>
  </si>
  <si>
    <t xml:space="preserve">ERR3078913</t>
  </si>
  <si>
    <t xml:space="preserve">https://sra-download.ncbi.nlm.nih.gov/traces/era2/ERR/ERR3078/ERR3078913</t>
  </si>
  <si>
    <t xml:space="preserve">SRR5050798</t>
  </si>
  <si>
    <t xml:space="preserve">https://sra-downloadb.st-va.ncbi.nlm.nih.gov/sos1/sra-pub-run-10/SRR5050798/SRR5050798.1</t>
  </si>
  <si>
    <t xml:space="preserve">Mackelprang R, Burkert A, Haw M, et al. Microbial survival strategies in ancient permafrost: insights from metagenomics[J]. The ISME journal, 2017, 11(10): 2305-2318.</t>
  </si>
  <si>
    <t xml:space="preserve">SRR5050799</t>
  </si>
  <si>
    <t xml:space="preserve">https://sra-downloadb.be-md.ncbi.nlm.nih.gov/sos2/sra-pub-run-9/SRR5050799/SRR5050799.1</t>
  </si>
  <si>
    <t xml:space="preserve">SRR5050800</t>
  </si>
  <si>
    <t xml:space="preserve">https://sra-downloadb.be-md.ncbi.nlm.nih.gov/sos2/sra-pub-run-9/SRR5050800/SRR5050800.1</t>
  </si>
  <si>
    <t xml:space="preserve">SRR5050802</t>
  </si>
  <si>
    <t xml:space="preserve">https://sra-downloadb.be-md.ncbi.nlm.nih.gov/sos2/sra-pub-run-9/SRR5050802/SRR5050802.1</t>
  </si>
  <si>
    <t xml:space="preserve">Deep sea</t>
  </si>
  <si>
    <t xml:space="preserve">SRR10168429</t>
  </si>
  <si>
    <t xml:space="preserve">deep‐sea sediments</t>
  </si>
  <si>
    <t xml:space="preserve">https://sra-downloadb.be-md.ncbi.nlm.nih.gov/sos2/sra-pub-run-17/SRR1016842/SRR10168429.1</t>
  </si>
  <si>
    <t xml:space="preserve">Zheng X, Liu W, Dai X, et al. Extraordinary diversity of viruses in deep‐sea sediments as revealed by metagenomics without prior virion separation[J]. Environmental Microbiology, 2021, 23(2): 728-743.</t>
  </si>
  <si>
    <t xml:space="preserve">SRR10168430</t>
  </si>
  <si>
    <t xml:space="preserve">https://sra-downloadb.be-md.ncbi.nlm.nih.gov/sos2/sra-pub-run-17/SRR1016843/SRR10168430.1</t>
  </si>
  <si>
    <t xml:space="preserve">SRR10168431</t>
  </si>
  <si>
    <t xml:space="preserve">https://sra-downloadb.be-md.ncbi.nlm.nih.gov/sos2/sra-pub-run-17/SRR1016843/SRR10168431.1</t>
  </si>
  <si>
    <t xml:space="preserve">SRR10168432</t>
  </si>
  <si>
    <t xml:space="preserve">https://sra-downloadb.be-md.ncbi.nlm.nih.gov/sos2/sra-pub-run-15/SRR1016843/SRR10168432.1</t>
  </si>
  <si>
    <t xml:space="preserve">SRR10168433</t>
  </si>
  <si>
    <t xml:space="preserve">https://sra-downloadb.be-md.ncbi.nlm.nih.gov/sos2/sra-pub-run-15/SRR1016843/SRR10168433.1</t>
  </si>
  <si>
    <t xml:space="preserve">SRR10168434</t>
  </si>
  <si>
    <t xml:space="preserve">https://sra-downloadb.be-md.ncbi.nlm.nih.gov/sos2/sra-pub-run-17/SRR1016843/SRR10168434.1</t>
  </si>
  <si>
    <t xml:space="preserve">WWTP</t>
  </si>
  <si>
    <t xml:space="preserve">SRR2662357</t>
  </si>
  <si>
    <t xml:space="preserve">Sludge</t>
  </si>
  <si>
    <t xml:space="preserve">WWTP Activated Sludge</t>
  </si>
  <si>
    <t xml:space="preserve">https://sra-downloadb.be-md.ncbi.nlm.nih.gov/sos1/sra-pub-run-2/SRR2662357/SRR2662357.1</t>
  </si>
  <si>
    <t xml:space="preserve">Guo J, Li J, Chen H, et al. Metagenomic analysis reveals wastewater treatment plants as hotspots of antibiotic resistance genes and mobile genetic elements[J]. Water research, 2017, 123: 468-478.</t>
  </si>
  <si>
    <t xml:space="preserve">SRR2754560</t>
  </si>
  <si>
    <t xml:space="preserve">WWTP Digested Sludge</t>
  </si>
  <si>
    <t xml:space="preserve">https://sra-downloadb.st-va.ncbi.nlm.nih.gov/sos2/sra-pub-run-4/SRR2754560/SRR2754560.1</t>
  </si>
  <si>
    <t xml:space="preserve">SRR5571008</t>
  </si>
  <si>
    <t xml:space="preserve">https://sra-downloadb.be-md.ncbi.nlm.nih.gov/sos2/sra-pub-run-7/SRR5571008/SRR5571008.1</t>
  </si>
  <si>
    <t xml:space="preserve">Chu B T T, Petrovich M L, Chaudhary A, et al. Metagenomics reveals the impact of wastewater treatment plants on the dispersal of microorganisms and genes in aquatic sediments[J]. Applied and environmental microbiology, 2018, 84(5).</t>
  </si>
  <si>
    <t xml:space="preserve">SRR5571009</t>
  </si>
  <si>
    <t xml:space="preserve">https://sra-downloadb.be-md.ncbi.nlm.nih.gov/sos2/sra-pub-run-7/SRR5571009/SRR5571009.1</t>
  </si>
  <si>
    <t xml:space="preserve">SRR5571011</t>
  </si>
  <si>
    <t xml:space="preserve">https://sra-downloadb.be-md.ncbi.nlm.nih.gov/sos2/sra-pub-run-7/SRR5571011/SRR5571011.1</t>
  </si>
  <si>
    <t xml:space="preserve">SRR6032601</t>
  </si>
  <si>
    <t xml:space="preserve">https://sra-downloadb.st-va.ncbi.nlm.nih.gov/sos1/sra-pub-run-12/SRR6032601/SRR6032601.1</t>
  </si>
  <si>
    <t xml:space="preserve">Liu Z, Klümper U, Liu Y, et al. Metagenomic and metatranscriptomic analyses reveal activity and hosts of antibiotic resistance genes in activated sludge[J]. Environment international, 2019, 129: 208-220.</t>
  </si>
  <si>
    <t xml:space="preserve">SRR6032602</t>
  </si>
  <si>
    <t xml:space="preserve">https://sra-downloadb.st-va.ncbi.nlm.nih.gov/sos1/sra-pub-run-12/SRR6032602/SRR6032602.1</t>
  </si>
  <si>
    <t xml:space="preserve">SRR6032603</t>
  </si>
  <si>
    <t xml:space="preserve">https://sra-downloadb.st-va.ncbi.nlm.nih.gov/sos1/sra-pub-run-12/SRR6032603/SRR6032603.1</t>
  </si>
  <si>
    <t xml:space="preserve">Eutrophic lake</t>
  </si>
  <si>
    <t xml:space="preserve">SRR8894378</t>
  </si>
  <si>
    <t xml:space="preserve">Lake Fuxian</t>
  </si>
  <si>
    <t xml:space="preserve">https://sra-downloadb.be-md.ncbi.nlm.nih.gov/sos3/sra-pub-run-20/SRR8894378/SRR8894378.1</t>
  </si>
  <si>
    <t xml:space="preserve">Xing P, Tao Y, Luo J, et al. Stratification of microbiomes during the holomictic period of Lake Fuxian, an alpine monomictic lake[J]. Limnology and Oceanography, 2020, 65: S134-S148.</t>
  </si>
  <si>
    <t xml:space="preserve">SRR8894379</t>
  </si>
  <si>
    <t xml:space="preserve">https://sra-downloadb.be-md.ncbi.nlm.nih.gov/sos2/sra-pub-run-17/SRR8894379/SRR8894379.1</t>
  </si>
  <si>
    <t xml:space="preserve">SRR8894380</t>
  </si>
  <si>
    <t xml:space="preserve">https://sra-downloadb.be-md.ncbi.nlm.nih.gov/sos2/sra-pub-run-17/SRR8894380/SRR8894380.1</t>
  </si>
  <si>
    <t xml:space="preserve">SRR8894381</t>
  </si>
  <si>
    <t xml:space="preserve">https://sra-downloadb.be-md.ncbi.nlm.nih.gov/sos3/sra-pub-run-20/SRR8894381/SRR8894381.1</t>
  </si>
  <si>
    <t xml:space="preserve">SRR8894382</t>
  </si>
  <si>
    <t xml:space="preserve">https://sra-downloadb.be-md.ncbi.nlm.nih.gov/sos3/sra-pub-run-19/SRR8894382/SRR8894382.1</t>
  </si>
  <si>
    <t xml:space="preserve">Table S3. The meandecreaseaccuracy of each filtering factor using randomForest package in R.</t>
  </si>
  <si>
    <t xml:space="preserve">Factor</t>
  </si>
  <si>
    <t xml:space="preserve">MeanDecreaseAccuracy</t>
  </si>
  <si>
    <t xml:space="preserve">identity</t>
  </si>
  <si>
    <t xml:space="preserve">hit-length</t>
  </si>
  <si>
    <t xml:space="preserve">e-value</t>
  </si>
  <si>
    <t xml:space="preserve">bitscore</t>
  </si>
  <si>
    <t xml:space="preserve">Table S4. Confusion matrix  result of Random Forest analysis using validation data.</t>
  </si>
  <si>
    <t xml:space="preserve">False Positives</t>
  </si>
  <si>
    <t xml:space="preserve">Ture Negatives</t>
  </si>
  <si>
    <t xml:space="preserve">Table S5. Detection rate of each specific P cycling gene included in simulated gene dataset with an identity of 30%.</t>
  </si>
  <si>
    <t xml:space="preserve">Realistic number in validation gene matrix</t>
  </si>
  <si>
    <t xml:space="preserve">Predict gene number</t>
  </si>
  <si>
    <t xml:space="preserve">Accuracy</t>
  </si>
  <si>
    <t xml:space="preserve">Average</t>
  </si>
  <si>
    <t xml:space="preserve">S.D.</t>
  </si>
  <si>
    <t xml:space="preserve">Table S6. Predicted P cycling gene families and accuracy of mock community at different identity. The cutoff of hit length was set to 25-aa.</t>
  </si>
  <si>
    <t xml:space="preserve">Species</t>
  </si>
  <si>
    <t xml:space="preserve">GenBank assembly accession</t>
  </si>
  <si>
    <t xml:space="preserve">Submission data</t>
  </si>
  <si>
    <t xml:space="preserve">Realistic PCG families</t>
  </si>
  <si>
    <t xml:space="preserve">Predicted PCG families at 0% id.</t>
  </si>
  <si>
    <t xml:space="preserve">Detection ratio</t>
  </si>
  <si>
    <t xml:space="preserve">Predicted PCG families at 10% id.</t>
  </si>
  <si>
    <t xml:space="preserve">Predicted PCG families at 20% id.</t>
  </si>
  <si>
    <t xml:space="preserve">Predicted PCG families at 30% id.</t>
  </si>
  <si>
    <t xml:space="preserve">Predicted PCG families at 40% id.</t>
  </si>
  <si>
    <t xml:space="preserve">Predicted PCG families at 50% id.</t>
  </si>
  <si>
    <t xml:space="preserve">Predicted PCG families at 60% id.</t>
  </si>
  <si>
    <t xml:space="preserve">Predicted PCG families at 70% id.</t>
  </si>
  <si>
    <t xml:space="preserve">Predicted PCG families at 80% id.</t>
  </si>
  <si>
    <t xml:space="preserve">Predicted PCG families at 90% id.</t>
  </si>
  <si>
    <t xml:space="preserve">Predicted PCG families at 100% id.</t>
  </si>
  <si>
    <t xml:space="preserve">Acinetobacter_baumannii</t>
  </si>
  <si>
    <t xml:space="preserve">GCF_002116925.1</t>
  </si>
  <si>
    <t xml:space="preserve">Ammonifex_degensii_KC4</t>
  </si>
  <si>
    <t xml:space="preserve">GCF_000024605.1</t>
  </si>
  <si>
    <t xml:space="preserve">Azospirillum_brasilense</t>
  </si>
  <si>
    <t xml:space="preserve">GCF_007827425.1</t>
  </si>
  <si>
    <t xml:space="preserve">Bacillus_cereus_B4264</t>
  </si>
  <si>
    <t xml:space="preserve">GCF_000021205.1</t>
  </si>
  <si>
    <t xml:space="preserve">Bacillus_subtilis_subsp._subtilis_str._168</t>
  </si>
  <si>
    <t xml:space="preserve">GCF_000009045.1</t>
  </si>
  <si>
    <t xml:space="preserve">Bordetella_parapertussis</t>
  </si>
  <si>
    <t xml:space="preserve">GCF_004323615.1</t>
  </si>
  <si>
    <t xml:space="preserve">Bordetella_pertussis_18323</t>
  </si>
  <si>
    <t xml:space="preserve">GCF_000306945.1</t>
  </si>
  <si>
    <t xml:space="preserve">Burkholderia_thailandensis_E264</t>
  </si>
  <si>
    <t xml:space="preserve">GCF_000012365.1</t>
  </si>
  <si>
    <t xml:space="preserve">Candidatus_Methanomethylophilus_alvus_MGYG-HGUT-02456</t>
  </si>
  <si>
    <t xml:space="preserve">GCF_902387285.1</t>
  </si>
  <si>
    <t xml:space="preserve">Candidatus_Methylomirabilis_oxyfera_SB1</t>
  </si>
  <si>
    <t xml:space="preserve">GCA_009026205.1</t>
  </si>
  <si>
    <t xml:space="preserve">Denitrovibrio_acetiphilus_DSM_12809</t>
  </si>
  <si>
    <t xml:space="preserve">GCF_000025725.1</t>
  </si>
  <si>
    <t xml:space="preserve">Desulfolutivibrio_sulfoxidireducens</t>
  </si>
  <si>
    <t xml:space="preserve">GCF_013376475.1</t>
  </si>
  <si>
    <t xml:space="preserve">Desulfovibrio_vulgaris_RCH1</t>
  </si>
  <si>
    <t xml:space="preserve">GCF_000166115.1</t>
  </si>
  <si>
    <t xml:space="preserve">Desulfuromonas_acetoxidans</t>
  </si>
  <si>
    <t xml:space="preserve">GCF_013371475.1</t>
  </si>
  <si>
    <t xml:space="preserve">Enterobacter_hormaechei_YT3</t>
  </si>
  <si>
    <t xml:space="preserve">GCF_000328885.1</t>
  </si>
  <si>
    <t xml:space="preserve">Escherichia_coli_str._K-12_substr._MG1655</t>
  </si>
  <si>
    <t xml:space="preserve">GCF_000005845.2</t>
  </si>
  <si>
    <t xml:space="preserve">Flavobacterium_columnare</t>
  </si>
  <si>
    <t xml:space="preserve">GCF_014844295.1</t>
  </si>
  <si>
    <t xml:space="preserve">Fusobacterium_nucleatum_subsp._Polymorphum</t>
  </si>
  <si>
    <t xml:space="preserve">GCF_001457555.1</t>
  </si>
  <si>
    <t xml:space="preserve">Haloferax_denitrificans_ATCC_35960</t>
  </si>
  <si>
    <t xml:space="preserve">GCF_000337795.1</t>
  </si>
  <si>
    <t xml:space="preserve">Holophaga_foetida_DSM_6591</t>
  </si>
  <si>
    <t xml:space="preserve">GCF_000242615.2</t>
  </si>
  <si>
    <t xml:space="preserve">Methanobacterium_subterraneum</t>
  </si>
  <si>
    <t xml:space="preserve">GCF_002813695.1</t>
  </si>
  <si>
    <t xml:space="preserve">Methanococcus_maripaludis</t>
  </si>
  <si>
    <t xml:space="preserve">GCF_002945325.1</t>
  </si>
  <si>
    <t xml:space="preserve">Methanosarcina_barkeri_227</t>
  </si>
  <si>
    <t xml:space="preserve">GCF_000970065.1</t>
  </si>
  <si>
    <t xml:space="preserve">Methanosarcina_mazei_Go1</t>
  </si>
  <si>
    <t xml:space="preserve">GCF_000007065.1</t>
  </si>
  <si>
    <t xml:space="preserve">Methanosarcina_siciliae_T4_M</t>
  </si>
  <si>
    <t xml:space="preserve">GCF_000970085.1</t>
  </si>
  <si>
    <t xml:space="preserve">Methanothermobacter_sp._AS04akNAM_23</t>
  </si>
  <si>
    <t xml:space="preserve">GCA_012840175.1</t>
  </si>
  <si>
    <t xml:space="preserve">Methylophaga_thiooxydans_DMS010</t>
  </si>
  <si>
    <t xml:space="preserve">GCF_000156355.1</t>
  </si>
  <si>
    <t xml:space="preserve">Nitrobacter_hamburgensis</t>
  </si>
  <si>
    <t xml:space="preserve">GCF_000013885.1</t>
  </si>
  <si>
    <t xml:space="preserve">Nitrobacter_winogradskyi_Nb-255</t>
  </si>
  <si>
    <t xml:space="preserve">GCF_000012725.1</t>
  </si>
  <si>
    <t xml:space="preserve">Nitrosococcus_oceani_ATCC_19707</t>
  </si>
  <si>
    <t xml:space="preserve">GCF_000012805.1</t>
  </si>
  <si>
    <t xml:space="preserve">Nitrosomonas_europaea_ATCC_19718</t>
  </si>
  <si>
    <t xml:space="preserve">GCF_000009145.1</t>
  </si>
  <si>
    <t xml:space="preserve">Nitrosospira_multiformis_ATCC_25196</t>
  </si>
  <si>
    <t xml:space="preserve">GCF_000196355.1</t>
  </si>
  <si>
    <t xml:space="preserve">Nitrospira_moscoviensis</t>
  </si>
  <si>
    <t xml:space="preserve">GCF_001273775.1</t>
  </si>
  <si>
    <t xml:space="preserve">Pseudomonas_aeruginosa_PAO1</t>
  </si>
  <si>
    <t xml:space="preserve">GCF_000006765.1</t>
  </si>
  <si>
    <t xml:space="preserve">Pseudomonas_chlororaphis</t>
  </si>
  <si>
    <t xml:space="preserve">GCF_014524625.1</t>
  </si>
  <si>
    <t xml:space="preserve">Ralstonia_solanacearum</t>
  </si>
  <si>
    <t xml:space="preserve">GCF_001587155.1</t>
  </si>
  <si>
    <t xml:space="preserve">Rhizobium_etli</t>
  </si>
  <si>
    <t xml:space="preserve">GCF_002119845.1</t>
  </si>
  <si>
    <t xml:space="preserve">Rhizobium_leguminosarum</t>
  </si>
  <si>
    <t xml:space="preserve">GCF_004306555.1</t>
  </si>
  <si>
    <t xml:space="preserve">Roseovarius_nubinhibens_ISM</t>
  </si>
  <si>
    <t xml:space="preserve">GCF_000152625.1</t>
  </si>
  <si>
    <t xml:space="preserve">Ruegeria_pomeroyi_DSS-3</t>
  </si>
  <si>
    <t xml:space="preserve">GCF_000011965.2</t>
  </si>
  <si>
    <t xml:space="preserve">Salipiger_bermudensis_HTCC2601</t>
  </si>
  <si>
    <t xml:space="preserve">GCF_000153725.1</t>
  </si>
  <si>
    <t xml:space="preserve">Salmonella_enterica_subsp._enterica_serovar_Typhimurium_str._LT2</t>
  </si>
  <si>
    <t xml:space="preserve">GCF_000006945.2</t>
  </si>
  <si>
    <t xml:space="preserve">Shewanella_denitrificans_OS217</t>
  </si>
  <si>
    <t xml:space="preserve">GCF_000013765.1</t>
  </si>
  <si>
    <t xml:space="preserve">Shewanella_woodyi_ATCC_51908</t>
  </si>
  <si>
    <t xml:space="preserve">GCF_000019525.1</t>
  </si>
  <si>
    <t xml:space="preserve">Sulfurimonas_autotrophica_DSM_16294</t>
  </si>
  <si>
    <t xml:space="preserve">GCF_000147355.1</t>
  </si>
  <si>
    <t xml:space="preserve">Sulfurimonas_denitrificans_DSM_1251</t>
  </si>
  <si>
    <t xml:space="preserve">GCF_000012965.1</t>
  </si>
  <si>
    <t xml:space="preserve">Thiobacillus_denitrificans_DSM_12475</t>
  </si>
  <si>
    <t xml:space="preserve">GCF_000376425.1</t>
  </si>
  <si>
    <t xml:space="preserve">Thiomicrospira_cyclica_ALM1</t>
  </si>
  <si>
    <t xml:space="preserve">GCF_000214825.1</t>
  </si>
  <si>
    <t xml:space="preserve">Verrucomicrobia_subdivision_3_bacterium_SpSt-207</t>
  </si>
  <si>
    <t xml:space="preserve">GCA_011058495.1</t>
  </si>
  <si>
    <t xml:space="preserve">Vibrio_metschnikovii</t>
  </si>
  <si>
    <t xml:space="preserve">GCF_009763765.1</t>
  </si>
  <si>
    <t xml:space="preserve">Overestimated</t>
  </si>
  <si>
    <t xml:space="preserve">Underestimated</t>
  </si>
  <si>
    <t xml:space="preserve">Exact estimated</t>
  </si>
  <si>
    <t xml:space="preserve">Ratio of overestimated</t>
  </si>
  <si>
    <t xml:space="preserve">Ratio of underestimated</t>
  </si>
  <si>
    <t xml:space="preserve">Ratio of exactness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</si>
</sst>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##,###,###,###"/>
    <numFmt numFmtId="166" formatCode="#,##0"/>
    <numFmt numFmtId="167" formatCode="0.00\ %"/>
    <numFmt numFmtId="168" formatCode="@"/>
    <numFmt numFmtId="169" formatCode="dd/mm/yyyy"/>
    <numFmt numFmtId="170" formatCode="General"/>
  </numFmts>
  <fonts count="13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i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1C1D1E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2"/>
      <name val="Times New Roman"/>
      <family val="1"/>
    </font>
    <font>
      <i val="true"/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11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D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ra-downloadb.be-md.ncbi.nlm.nih.gov/sos1/sra-pub-run-5/ERR598983/ERR598983.1" TargetMode="External"/><Relationship Id="rId2" Type="http://schemas.openxmlformats.org/officeDocument/2006/relationships/hyperlink" Target="https://sra-downloadb.be-md.ncbi.nlm.nih.gov/sos2/sra-pub-run-11/ERR2094164/ERR2094164.1" TargetMode="External"/><Relationship Id="rId3" Type="http://schemas.openxmlformats.org/officeDocument/2006/relationships/hyperlink" Target="https://sra-downloadb.be-md.ncbi.nlm.nih.gov/sos3/sra-pub-run-19/SRR8651098/SRR8651098.1" TargetMode="External"/><Relationship Id="rId4" Type="http://schemas.openxmlformats.org/officeDocument/2006/relationships/hyperlink" Target="https://sra-downloadb.be-md.ncbi.nlm.nih.gov/sos3/sra-pub-run-21/ERR3078909/ERR3078909.1" TargetMode="External"/><Relationship Id="rId5" Type="http://schemas.openxmlformats.org/officeDocument/2006/relationships/hyperlink" Target="https://sra-downloadb.be-md.ncbi.nlm.nih.gov/sos2/sra-pub-run-9/SRR5050799/SRR5050799.1" TargetMode="External"/><Relationship Id="rId6" Type="http://schemas.openxmlformats.org/officeDocument/2006/relationships/hyperlink" Target="https://sra-downloadb.be-md.ncbi.nlm.nih.gov/sos2/sra-pub-run-7/SRR5571008/SRR5571008.1" TargetMode="External"/><Relationship Id="rId7" Type="http://schemas.openxmlformats.org/officeDocument/2006/relationships/hyperlink" Target="https://sra-downloadb.be-md.ncbi.nlm.nih.gov/sos2/sra-pub-run-7/SRR5571011/SRR5571011.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1" activeCellId="0" sqref="B1"/>
    </sheetView>
  </sheetViews>
  <sheetFormatPr defaultColWidth="13" defaultRowHeight="15" zeroHeight="false" outlineLevelRow="0" outlineLevelCol="0"/>
  <cols>
    <col collapsed="false" customWidth="true" hidden="false" outlineLevel="0" max="1" min="1" style="1" width="19.67"/>
    <col collapsed="false" customWidth="false" hidden="false" outlineLevel="0" max="3" min="2" style="1" width="13"/>
    <col collapsed="false" customWidth="false" hidden="false" outlineLevel="0" max="4" min="4" style="2" width="13"/>
    <col collapsed="false" customWidth="false" hidden="false" outlineLevel="0" max="1024" min="5" style="1" width="13"/>
  </cols>
  <sheetData>
    <row r="1" customFormat="false" ht="15.75" hidden="false" customHeight="true" outlineLevel="0" collapsed="false">
      <c r="A1" s="3" t="s">
        <v>0</v>
      </c>
      <c r="B1" s="4" t="s">
        <v>1</v>
      </c>
      <c r="C1" s="5" t="s">
        <v>2</v>
      </c>
      <c r="D1" s="3" t="s">
        <v>3</v>
      </c>
      <c r="E1" s="6" t="s">
        <v>4</v>
      </c>
      <c r="F1" s="3" t="s">
        <v>5</v>
      </c>
      <c r="G1" s="4" t="s">
        <v>6</v>
      </c>
      <c r="H1" s="4"/>
      <c r="I1" s="4"/>
      <c r="J1" s="4"/>
      <c r="K1" s="7" t="s">
        <v>7</v>
      </c>
    </row>
    <row r="2" customFormat="false" ht="15" hidden="false" customHeight="false" outlineLevel="0" collapsed="false">
      <c r="A2" s="3"/>
      <c r="B2" s="4"/>
      <c r="C2" s="5"/>
      <c r="D2" s="3"/>
      <c r="E2" s="6"/>
      <c r="F2" s="3"/>
      <c r="G2" s="8" t="s">
        <v>8</v>
      </c>
      <c r="H2" s="8" t="s">
        <v>9</v>
      </c>
      <c r="I2" s="8" t="s">
        <v>10</v>
      </c>
      <c r="J2" s="8" t="s">
        <v>11</v>
      </c>
      <c r="K2" s="7"/>
    </row>
    <row r="3" customFormat="false" ht="15" hidden="false" customHeight="false" outlineLevel="0" collapsed="false">
      <c r="A3" s="9" t="s">
        <v>12</v>
      </c>
      <c r="B3" s="10" t="s">
        <v>13</v>
      </c>
      <c r="C3" s="11" t="s">
        <v>14</v>
      </c>
      <c r="D3" s="12" t="s">
        <v>15</v>
      </c>
      <c r="E3" s="13" t="n">
        <v>170</v>
      </c>
      <c r="F3" s="13" t="n">
        <v>2156</v>
      </c>
      <c r="G3" s="14" t="n">
        <v>140</v>
      </c>
      <c r="H3" s="14" t="n">
        <v>304</v>
      </c>
      <c r="I3" s="14" t="n">
        <v>1147</v>
      </c>
      <c r="J3" s="14" t="n">
        <v>1143</v>
      </c>
      <c r="K3" s="1" t="n">
        <v>1907</v>
      </c>
    </row>
    <row r="4" customFormat="false" ht="15" hidden="false" customHeight="false" outlineLevel="0" collapsed="false">
      <c r="A4" s="9" t="s">
        <v>12</v>
      </c>
      <c r="B4" s="15" t="s">
        <v>16</v>
      </c>
      <c r="C4" s="16" t="s">
        <v>17</v>
      </c>
      <c r="D4" s="17" t="s">
        <v>18</v>
      </c>
      <c r="E4" s="18" t="n">
        <v>2420</v>
      </c>
      <c r="F4" s="18" t="n">
        <v>5077</v>
      </c>
      <c r="G4" s="19" t="n">
        <v>36</v>
      </c>
      <c r="H4" s="14" t="n">
        <v>319</v>
      </c>
      <c r="I4" s="14" t="n">
        <v>1848</v>
      </c>
      <c r="J4" s="14" t="n">
        <v>1300</v>
      </c>
      <c r="K4" s="1" t="n">
        <v>615</v>
      </c>
    </row>
    <row r="5" customFormat="false" ht="15" hidden="false" customHeight="false" outlineLevel="0" collapsed="false">
      <c r="A5" s="9" t="s">
        <v>12</v>
      </c>
      <c r="B5" s="15" t="s">
        <v>19</v>
      </c>
      <c r="C5" s="16" t="s">
        <v>20</v>
      </c>
      <c r="D5" s="17" t="s">
        <v>21</v>
      </c>
      <c r="E5" s="18" t="n">
        <v>17184</v>
      </c>
      <c r="F5" s="18" t="n">
        <v>23041</v>
      </c>
      <c r="G5" s="19" t="n">
        <v>111</v>
      </c>
      <c r="H5" s="14" t="n">
        <v>613</v>
      </c>
      <c r="I5" s="14" t="n">
        <v>4904</v>
      </c>
      <c r="J5" s="14" t="n">
        <v>4080</v>
      </c>
      <c r="K5" s="1" t="n">
        <v>3341</v>
      </c>
    </row>
    <row r="6" customFormat="false" ht="15" hidden="false" customHeight="false" outlineLevel="0" collapsed="false">
      <c r="A6" s="9" t="s">
        <v>12</v>
      </c>
      <c r="B6" s="15" t="s">
        <v>22</v>
      </c>
      <c r="C6" s="16" t="s">
        <v>23</v>
      </c>
      <c r="D6" s="17" t="s">
        <v>24</v>
      </c>
      <c r="E6" s="18" t="n">
        <v>498</v>
      </c>
      <c r="F6" s="18" t="n">
        <v>2096</v>
      </c>
      <c r="G6" s="19" t="n">
        <v>3</v>
      </c>
      <c r="H6" s="14" t="n">
        <v>144</v>
      </c>
      <c r="I6" s="14" t="n">
        <v>1081</v>
      </c>
      <c r="J6" s="14" t="n">
        <v>951</v>
      </c>
      <c r="K6" s="1" t="n">
        <v>64</v>
      </c>
    </row>
    <row r="7" customFormat="false" ht="15" hidden="false" customHeight="false" outlineLevel="0" collapsed="false">
      <c r="A7" s="9" t="s">
        <v>12</v>
      </c>
      <c r="B7" s="15" t="s">
        <v>25</v>
      </c>
      <c r="C7" s="16" t="s">
        <v>26</v>
      </c>
      <c r="D7" s="17" t="s">
        <v>27</v>
      </c>
      <c r="E7" s="18" t="n">
        <v>4590</v>
      </c>
      <c r="F7" s="18" t="n">
        <v>7335</v>
      </c>
      <c r="G7" s="19" t="s">
        <v>28</v>
      </c>
      <c r="H7" s="14" t="n">
        <v>252</v>
      </c>
      <c r="I7" s="14" t="n">
        <v>1728</v>
      </c>
      <c r="J7" s="14" t="n">
        <v>1440</v>
      </c>
      <c r="K7" s="1" t="n">
        <v>1870</v>
      </c>
    </row>
    <row r="8" customFormat="false" ht="15" hidden="false" customHeight="false" outlineLevel="0" collapsed="false">
      <c r="A8" s="9" t="s">
        <v>12</v>
      </c>
      <c r="B8" s="15" t="s">
        <v>29</v>
      </c>
      <c r="C8" s="16" t="s">
        <v>30</v>
      </c>
      <c r="D8" s="17" t="s">
        <v>31</v>
      </c>
      <c r="E8" s="18" t="n">
        <v>364</v>
      </c>
      <c r="F8" s="18" t="n">
        <v>3167</v>
      </c>
      <c r="G8" s="19" t="n">
        <v>7</v>
      </c>
      <c r="H8" s="14" t="n">
        <v>267</v>
      </c>
      <c r="I8" s="14" t="n">
        <v>1861</v>
      </c>
      <c r="J8" s="14" t="n">
        <v>1425</v>
      </c>
      <c r="K8" s="1" t="n">
        <v>27</v>
      </c>
    </row>
    <row r="9" customFormat="false" ht="26.85" hidden="false" customHeight="false" outlineLevel="0" collapsed="false">
      <c r="A9" s="20" t="s">
        <v>32</v>
      </c>
      <c r="B9" s="15" t="s">
        <v>33</v>
      </c>
      <c r="C9" s="16" t="s">
        <v>34</v>
      </c>
      <c r="D9" s="17" t="s">
        <v>35</v>
      </c>
      <c r="E9" s="18" t="n">
        <v>636</v>
      </c>
      <c r="F9" s="18" t="n">
        <v>1018</v>
      </c>
      <c r="G9" s="19" t="n">
        <v>90</v>
      </c>
      <c r="H9" s="14" t="n">
        <v>40</v>
      </c>
      <c r="I9" s="14" t="n">
        <v>133</v>
      </c>
      <c r="J9" s="14" t="n">
        <v>444</v>
      </c>
      <c r="K9" s="1" t="n">
        <v>8190</v>
      </c>
    </row>
    <row r="10" customFormat="false" ht="15" hidden="false" customHeight="false" outlineLevel="0" collapsed="false">
      <c r="A10" s="20" t="s">
        <v>32</v>
      </c>
      <c r="B10" s="21" t="s">
        <v>36</v>
      </c>
      <c r="C10" s="16" t="s">
        <v>37</v>
      </c>
      <c r="D10" s="17" t="s">
        <v>38</v>
      </c>
      <c r="E10" s="18" t="n">
        <v>362</v>
      </c>
      <c r="F10" s="18" t="n">
        <v>1142</v>
      </c>
      <c r="G10" s="19" t="s">
        <v>28</v>
      </c>
      <c r="H10" s="14" t="n">
        <v>67</v>
      </c>
      <c r="I10" s="14" t="n">
        <v>507</v>
      </c>
      <c r="J10" s="14" t="n">
        <v>408</v>
      </c>
      <c r="K10" s="1" t="n">
        <v>163</v>
      </c>
    </row>
    <row r="11" customFormat="false" ht="15" hidden="false" customHeight="false" outlineLevel="0" collapsed="false">
      <c r="A11" s="20" t="s">
        <v>32</v>
      </c>
      <c r="B11" s="15" t="s">
        <v>39</v>
      </c>
      <c r="C11" s="16" t="s">
        <v>40</v>
      </c>
      <c r="D11" s="17" t="s">
        <v>41</v>
      </c>
      <c r="E11" s="18" t="n">
        <v>14</v>
      </c>
      <c r="F11" s="18" t="n">
        <v>495</v>
      </c>
      <c r="G11" s="19" t="s">
        <v>28</v>
      </c>
      <c r="H11" s="14" t="n">
        <v>52</v>
      </c>
      <c r="I11" s="14" t="n">
        <v>325</v>
      </c>
      <c r="J11" s="14" t="n">
        <v>245</v>
      </c>
      <c r="K11" s="1" t="n">
        <v>10</v>
      </c>
    </row>
    <row r="12" customFormat="false" ht="15" hidden="false" customHeight="false" outlineLevel="0" collapsed="false">
      <c r="A12" s="20" t="s">
        <v>32</v>
      </c>
      <c r="B12" s="15" t="s">
        <v>42</v>
      </c>
      <c r="C12" s="16" t="s">
        <v>43</v>
      </c>
      <c r="D12" s="17" t="s">
        <v>44</v>
      </c>
      <c r="E12" s="18" t="n">
        <v>2386</v>
      </c>
      <c r="F12" s="18" t="n">
        <v>4974</v>
      </c>
      <c r="G12" s="19" t="s">
        <v>28</v>
      </c>
      <c r="H12" s="14" t="n">
        <v>199</v>
      </c>
      <c r="I12" s="14" t="n">
        <v>1815</v>
      </c>
      <c r="J12" s="14" t="n">
        <v>1749</v>
      </c>
      <c r="K12" s="1" t="n">
        <v>682</v>
      </c>
    </row>
    <row r="13" customFormat="false" ht="15" hidden="false" customHeight="false" outlineLevel="0" collapsed="false">
      <c r="A13" s="20" t="s">
        <v>32</v>
      </c>
      <c r="B13" s="15" t="s">
        <v>45</v>
      </c>
      <c r="C13" s="16" t="s">
        <v>46</v>
      </c>
      <c r="D13" s="17" t="s">
        <v>47</v>
      </c>
      <c r="E13" s="18" t="n">
        <v>3965</v>
      </c>
      <c r="F13" s="18" t="n">
        <v>7548</v>
      </c>
      <c r="G13" s="19" t="n">
        <v>32</v>
      </c>
      <c r="H13" s="14" t="n">
        <v>274</v>
      </c>
      <c r="I13" s="14" t="n">
        <v>2114</v>
      </c>
      <c r="J13" s="14" t="n">
        <v>2513</v>
      </c>
      <c r="K13" s="1" t="n">
        <v>2535</v>
      </c>
    </row>
    <row r="14" customFormat="false" ht="15" hidden="false" customHeight="false" outlineLevel="0" collapsed="false">
      <c r="A14" s="20" t="s">
        <v>32</v>
      </c>
      <c r="B14" s="21" t="s">
        <v>48</v>
      </c>
      <c r="C14" s="16" t="s">
        <v>49</v>
      </c>
      <c r="D14" s="17" t="s">
        <v>50</v>
      </c>
      <c r="E14" s="18" t="n">
        <v>18390</v>
      </c>
      <c r="F14" s="18" t="n">
        <v>16950</v>
      </c>
      <c r="G14" s="19" t="n">
        <v>154</v>
      </c>
      <c r="H14" s="14" t="n">
        <v>400</v>
      </c>
      <c r="I14" s="14" t="n">
        <v>2508</v>
      </c>
      <c r="J14" s="14" t="n">
        <v>2245</v>
      </c>
      <c r="K14" s="1" t="n">
        <v>1802</v>
      </c>
    </row>
    <row r="15" customFormat="false" ht="15" hidden="false" customHeight="false" outlineLevel="0" collapsed="false">
      <c r="A15" s="20" t="s">
        <v>32</v>
      </c>
      <c r="B15" s="21" t="s">
        <v>51</v>
      </c>
      <c r="C15" s="16" t="s">
        <v>52</v>
      </c>
      <c r="D15" s="17" t="s">
        <v>53</v>
      </c>
      <c r="E15" s="18" t="n">
        <v>1008</v>
      </c>
      <c r="F15" s="18" t="n">
        <v>6167</v>
      </c>
      <c r="G15" s="19" t="n">
        <v>95</v>
      </c>
      <c r="H15" s="14" t="n">
        <v>681</v>
      </c>
      <c r="I15" s="14" t="n">
        <v>3596</v>
      </c>
      <c r="J15" s="14" t="n">
        <v>2915</v>
      </c>
      <c r="K15" s="1" t="n">
        <v>320</v>
      </c>
    </row>
    <row r="16" customFormat="false" ht="15" hidden="false" customHeight="false" outlineLevel="0" collapsed="false">
      <c r="A16" s="20" t="s">
        <v>32</v>
      </c>
      <c r="B16" s="15" t="s">
        <v>54</v>
      </c>
      <c r="C16" s="16" t="s">
        <v>55</v>
      </c>
      <c r="D16" s="17" t="s">
        <v>56</v>
      </c>
      <c r="E16" s="18" t="n">
        <v>12692</v>
      </c>
      <c r="F16" s="18" t="n">
        <v>11680</v>
      </c>
      <c r="G16" s="19" t="s">
        <v>28</v>
      </c>
      <c r="H16" s="14" t="n">
        <v>179</v>
      </c>
      <c r="I16" s="14" t="n">
        <v>1394</v>
      </c>
      <c r="J16" s="14" t="n">
        <v>909</v>
      </c>
      <c r="K16" s="1" t="n">
        <v>9050</v>
      </c>
    </row>
    <row r="17" customFormat="false" ht="15" hidden="false" customHeight="false" outlineLevel="0" collapsed="false">
      <c r="A17" s="20" t="s">
        <v>57</v>
      </c>
      <c r="B17" s="15" t="s">
        <v>58</v>
      </c>
      <c r="C17" s="16" t="s">
        <v>59</v>
      </c>
      <c r="D17" s="17" t="s">
        <v>60</v>
      </c>
      <c r="E17" s="18" t="n">
        <v>2718</v>
      </c>
      <c r="F17" s="18" t="n">
        <v>5483</v>
      </c>
      <c r="G17" s="19" t="s">
        <v>28</v>
      </c>
      <c r="H17" s="14" t="n">
        <v>276</v>
      </c>
      <c r="I17" s="14" t="n">
        <v>2344</v>
      </c>
      <c r="J17" s="14" t="n">
        <v>1381</v>
      </c>
      <c r="K17" s="1" t="n">
        <v>2025</v>
      </c>
    </row>
    <row r="18" customFormat="false" ht="15" hidden="false" customHeight="false" outlineLevel="0" collapsed="false">
      <c r="A18" s="20" t="s">
        <v>57</v>
      </c>
      <c r="B18" s="15" t="s">
        <v>61</v>
      </c>
      <c r="C18" s="16" t="s">
        <v>62</v>
      </c>
      <c r="D18" s="17" t="s">
        <v>63</v>
      </c>
      <c r="E18" s="18" t="n">
        <v>2303</v>
      </c>
      <c r="F18" s="18" t="n">
        <v>5709</v>
      </c>
      <c r="G18" s="19" t="n">
        <v>16</v>
      </c>
      <c r="H18" s="14" t="n">
        <v>487</v>
      </c>
      <c r="I18" s="14" t="n">
        <v>3195</v>
      </c>
      <c r="J18" s="14" t="n">
        <v>1942</v>
      </c>
      <c r="K18" s="1" t="n">
        <v>514</v>
      </c>
    </row>
    <row r="19" customFormat="false" ht="15" hidden="false" customHeight="false" outlineLevel="0" collapsed="false">
      <c r="A19" s="20" t="s">
        <v>64</v>
      </c>
      <c r="B19" s="15" t="s">
        <v>65</v>
      </c>
      <c r="C19" s="16" t="s">
        <v>66</v>
      </c>
      <c r="D19" s="17" t="s">
        <v>67</v>
      </c>
      <c r="E19" s="18" t="n">
        <v>10131</v>
      </c>
      <c r="F19" s="18" t="n">
        <v>14456</v>
      </c>
      <c r="G19" s="19" t="n">
        <v>39</v>
      </c>
      <c r="H19" s="14" t="n">
        <v>483</v>
      </c>
      <c r="I19" s="14" t="n">
        <v>2852</v>
      </c>
      <c r="J19" s="14" t="n">
        <v>2043</v>
      </c>
      <c r="K19" s="1" t="n">
        <v>4812</v>
      </c>
    </row>
    <row r="20" customFormat="false" ht="15" hidden="false" customHeight="false" outlineLevel="0" collapsed="false">
      <c r="A20" s="20" t="s">
        <v>64</v>
      </c>
      <c r="B20" s="15" t="s">
        <v>68</v>
      </c>
      <c r="C20" s="16" t="s">
        <v>69</v>
      </c>
      <c r="D20" s="17" t="s">
        <v>70</v>
      </c>
      <c r="E20" s="18" t="n">
        <v>21334</v>
      </c>
      <c r="F20" s="18" t="n">
        <v>17734</v>
      </c>
      <c r="G20" s="19" t="n">
        <v>118</v>
      </c>
      <c r="H20" s="14" t="n">
        <v>561</v>
      </c>
      <c r="I20" s="14" t="n">
        <v>2861</v>
      </c>
      <c r="J20" s="14" t="n">
        <v>2469</v>
      </c>
      <c r="K20" s="1" t="n">
        <v>216</v>
      </c>
    </row>
    <row r="21" customFormat="false" ht="26.85" hidden="false" customHeight="false" outlineLevel="0" collapsed="false">
      <c r="A21" s="20" t="s">
        <v>71</v>
      </c>
      <c r="B21" s="15" t="s">
        <v>72</v>
      </c>
      <c r="C21" s="16" t="s">
        <v>73</v>
      </c>
      <c r="D21" s="17" t="s">
        <v>74</v>
      </c>
      <c r="E21" s="18" t="n">
        <v>27</v>
      </c>
      <c r="F21" s="18" t="n">
        <v>138</v>
      </c>
      <c r="G21" s="19" t="s">
        <v>28</v>
      </c>
      <c r="H21" s="14" t="s">
        <v>28</v>
      </c>
      <c r="I21" s="14" t="s">
        <v>28</v>
      </c>
      <c r="J21" s="14" t="n">
        <v>107</v>
      </c>
      <c r="K21" s="1" t="n">
        <v>316</v>
      </c>
    </row>
    <row r="22" customFormat="false" ht="27.25" hidden="false" customHeight="false" outlineLevel="0" collapsed="false">
      <c r="A22" s="20" t="s">
        <v>71</v>
      </c>
      <c r="B22" s="15" t="s">
        <v>75</v>
      </c>
      <c r="C22" s="16" t="s">
        <v>76</v>
      </c>
      <c r="D22" s="17" t="s">
        <v>77</v>
      </c>
      <c r="E22" s="18" t="n">
        <v>32</v>
      </c>
      <c r="F22" s="18" t="n">
        <v>51</v>
      </c>
      <c r="G22" s="19" t="s">
        <v>28</v>
      </c>
      <c r="H22" s="14" t="s">
        <v>28</v>
      </c>
      <c r="I22" s="14" t="s">
        <v>28</v>
      </c>
      <c r="J22" s="14" t="n">
        <v>2</v>
      </c>
      <c r="K22" s="1" t="n">
        <v>215</v>
      </c>
    </row>
    <row r="23" customFormat="false" ht="27.25" hidden="false" customHeight="false" outlineLevel="0" collapsed="false">
      <c r="A23" s="20" t="s">
        <v>71</v>
      </c>
      <c r="B23" s="15" t="s">
        <v>78</v>
      </c>
      <c r="C23" s="16" t="s">
        <v>79</v>
      </c>
      <c r="D23" s="17" t="s">
        <v>80</v>
      </c>
      <c r="E23" s="18" t="n">
        <v>446</v>
      </c>
      <c r="F23" s="18" t="n">
        <v>633</v>
      </c>
      <c r="G23" s="19" t="s">
        <v>28</v>
      </c>
      <c r="H23" s="14" t="s">
        <v>28</v>
      </c>
      <c r="I23" s="14" t="s">
        <v>28</v>
      </c>
      <c r="J23" s="14" t="n">
        <v>207</v>
      </c>
      <c r="K23" s="1" t="n">
        <v>1297</v>
      </c>
    </row>
    <row r="24" customFormat="false" ht="27.25" hidden="false" customHeight="false" outlineLevel="0" collapsed="false">
      <c r="A24" s="20" t="s">
        <v>71</v>
      </c>
      <c r="B24" s="15" t="s">
        <v>81</v>
      </c>
      <c r="C24" s="16" t="s">
        <v>82</v>
      </c>
      <c r="D24" s="17" t="s">
        <v>83</v>
      </c>
      <c r="E24" s="18" t="n">
        <v>4206</v>
      </c>
      <c r="F24" s="18" t="n">
        <v>3740</v>
      </c>
      <c r="G24" s="19" t="s">
        <v>28</v>
      </c>
      <c r="H24" s="14" t="n">
        <v>41</v>
      </c>
      <c r="I24" s="14" t="n">
        <v>380</v>
      </c>
      <c r="J24" s="14" t="n">
        <v>309</v>
      </c>
      <c r="K24" s="1" t="n">
        <v>472</v>
      </c>
    </row>
    <row r="25" customFormat="false" ht="27.25" hidden="false" customHeight="false" outlineLevel="0" collapsed="false">
      <c r="A25" s="20" t="s">
        <v>71</v>
      </c>
      <c r="B25" s="15" t="s">
        <v>84</v>
      </c>
      <c r="C25" s="16" t="s">
        <v>85</v>
      </c>
      <c r="D25" s="17" t="s">
        <v>86</v>
      </c>
      <c r="E25" s="18" t="n">
        <v>16</v>
      </c>
      <c r="F25" s="18" t="n">
        <v>24</v>
      </c>
      <c r="G25" s="19" t="s">
        <v>28</v>
      </c>
      <c r="H25" s="14" t="n">
        <v>2</v>
      </c>
      <c r="I25" s="14" t="n">
        <v>7</v>
      </c>
      <c r="J25" s="14" t="n">
        <v>3</v>
      </c>
      <c r="K25" s="1" t="n">
        <v>14</v>
      </c>
    </row>
    <row r="26" customFormat="false" ht="27.25" hidden="false" customHeight="false" outlineLevel="0" collapsed="false">
      <c r="A26" s="20" t="s">
        <v>71</v>
      </c>
      <c r="B26" s="15" t="s">
        <v>87</v>
      </c>
      <c r="C26" s="16" t="s">
        <v>88</v>
      </c>
      <c r="D26" s="17" t="s">
        <v>86</v>
      </c>
      <c r="E26" s="18" t="n">
        <v>3</v>
      </c>
      <c r="F26" s="18" t="n">
        <v>8</v>
      </c>
      <c r="G26" s="19" t="s">
        <v>28</v>
      </c>
      <c r="H26" s="14" t="s">
        <v>28</v>
      </c>
      <c r="I26" s="14" t="n">
        <v>5</v>
      </c>
      <c r="J26" s="14" t="n">
        <v>1</v>
      </c>
      <c r="K26" s="1" t="n">
        <v>4</v>
      </c>
    </row>
    <row r="27" customFormat="false" ht="27.25" hidden="false" customHeight="false" outlineLevel="0" collapsed="false">
      <c r="A27" s="20" t="s">
        <v>71</v>
      </c>
      <c r="B27" s="15" t="s">
        <v>89</v>
      </c>
      <c r="C27" s="16" t="s">
        <v>90</v>
      </c>
      <c r="D27" s="17" t="s">
        <v>91</v>
      </c>
      <c r="E27" s="18" t="n">
        <v>2</v>
      </c>
      <c r="F27" s="18" t="n">
        <v>2</v>
      </c>
      <c r="G27" s="19" t="s">
        <v>28</v>
      </c>
      <c r="H27" s="14" t="s">
        <v>28</v>
      </c>
      <c r="I27" s="14" t="n">
        <v>1</v>
      </c>
      <c r="J27" s="14" t="n">
        <v>1</v>
      </c>
      <c r="K27" s="1" t="n">
        <v>2</v>
      </c>
    </row>
    <row r="28" customFormat="false" ht="27.25" hidden="false" customHeight="false" outlineLevel="0" collapsed="false">
      <c r="A28" s="20" t="s">
        <v>71</v>
      </c>
      <c r="B28" s="15" t="s">
        <v>92</v>
      </c>
      <c r="C28" s="16" t="s">
        <v>93</v>
      </c>
      <c r="D28" s="17" t="s">
        <v>94</v>
      </c>
      <c r="E28" s="18" t="n">
        <v>1678</v>
      </c>
      <c r="F28" s="18" t="n">
        <v>2078</v>
      </c>
      <c r="G28" s="19" t="s">
        <v>28</v>
      </c>
      <c r="H28" s="14" t="n">
        <v>58</v>
      </c>
      <c r="I28" s="14" t="n">
        <v>432</v>
      </c>
      <c r="J28" s="14" t="n">
        <v>361</v>
      </c>
      <c r="K28" s="1" t="n">
        <v>60</v>
      </c>
    </row>
    <row r="29" customFormat="false" ht="27.25" hidden="false" customHeight="false" outlineLevel="0" collapsed="false">
      <c r="A29" s="20" t="s">
        <v>71</v>
      </c>
      <c r="B29" s="15" t="s">
        <v>95</v>
      </c>
      <c r="C29" s="16" t="s">
        <v>96</v>
      </c>
      <c r="D29" s="17" t="s">
        <v>97</v>
      </c>
      <c r="E29" s="18" t="n">
        <v>1050</v>
      </c>
      <c r="F29" s="18" t="n">
        <v>1540</v>
      </c>
      <c r="G29" s="19" t="s">
        <v>28</v>
      </c>
      <c r="H29" s="14" t="n">
        <v>59</v>
      </c>
      <c r="I29" s="14" t="n">
        <v>446</v>
      </c>
      <c r="J29" s="14" t="n">
        <v>372</v>
      </c>
      <c r="K29" s="1" t="n">
        <v>19</v>
      </c>
    </row>
    <row r="30" customFormat="false" ht="27.25" hidden="false" customHeight="false" outlineLevel="0" collapsed="false">
      <c r="A30" s="20" t="s">
        <v>71</v>
      </c>
      <c r="B30" s="15" t="s">
        <v>98</v>
      </c>
      <c r="C30" s="16" t="s">
        <v>99</v>
      </c>
      <c r="D30" s="17" t="s">
        <v>100</v>
      </c>
      <c r="E30" s="18" t="n">
        <v>746</v>
      </c>
      <c r="F30" s="18" t="n">
        <v>1588</v>
      </c>
      <c r="G30" s="19" t="s">
        <v>28</v>
      </c>
      <c r="H30" s="14" t="n">
        <v>77</v>
      </c>
      <c r="I30" s="14" t="n">
        <v>500</v>
      </c>
      <c r="J30" s="14" t="n">
        <v>399</v>
      </c>
      <c r="K30" s="1" t="n">
        <v>266</v>
      </c>
    </row>
    <row r="31" customFormat="false" ht="27.25" hidden="false" customHeight="false" outlineLevel="0" collapsed="false">
      <c r="A31" s="20" t="s">
        <v>71</v>
      </c>
      <c r="B31" s="15" t="s">
        <v>101</v>
      </c>
      <c r="C31" s="16" t="s">
        <v>102</v>
      </c>
      <c r="D31" s="22" t="s">
        <v>103</v>
      </c>
      <c r="E31" s="18" t="n">
        <v>2795</v>
      </c>
      <c r="F31" s="18" t="n">
        <v>2951</v>
      </c>
      <c r="G31" s="19" t="s">
        <v>28</v>
      </c>
      <c r="H31" s="14" t="n">
        <v>77</v>
      </c>
      <c r="I31" s="14" t="n">
        <v>412</v>
      </c>
      <c r="J31" s="14" t="n">
        <v>332</v>
      </c>
      <c r="K31" s="1" t="n">
        <v>12312</v>
      </c>
    </row>
    <row r="32" customFormat="false" ht="27.25" hidden="false" customHeight="false" outlineLevel="0" collapsed="false">
      <c r="A32" s="20" t="s">
        <v>71</v>
      </c>
      <c r="B32" s="15" t="s">
        <v>104</v>
      </c>
      <c r="C32" s="16" t="s">
        <v>105</v>
      </c>
      <c r="D32" s="17" t="s">
        <v>106</v>
      </c>
      <c r="E32" s="18" t="n">
        <v>2138</v>
      </c>
      <c r="F32" s="18" t="n">
        <v>2674</v>
      </c>
      <c r="G32" s="19" t="s">
        <v>28</v>
      </c>
      <c r="H32" s="14" t="n">
        <v>71</v>
      </c>
      <c r="I32" s="14" t="n">
        <v>420</v>
      </c>
      <c r="J32" s="14" t="n">
        <v>356</v>
      </c>
      <c r="K32" s="1" t="n">
        <v>3400</v>
      </c>
    </row>
    <row r="33" customFormat="false" ht="27.25" hidden="false" customHeight="false" outlineLevel="0" collapsed="false">
      <c r="A33" s="20" t="s">
        <v>71</v>
      </c>
      <c r="B33" s="15" t="s">
        <v>107</v>
      </c>
      <c r="C33" s="16" t="s">
        <v>108</v>
      </c>
      <c r="D33" s="17" t="s">
        <v>109</v>
      </c>
      <c r="E33" s="18" t="n">
        <v>709</v>
      </c>
      <c r="F33" s="18" t="n">
        <v>1359</v>
      </c>
      <c r="G33" s="19" t="s">
        <v>28</v>
      </c>
      <c r="H33" s="14" t="n">
        <v>68</v>
      </c>
      <c r="I33" s="14" t="n">
        <v>491</v>
      </c>
      <c r="J33" s="14" t="n">
        <v>382</v>
      </c>
      <c r="K33" s="1" t="n">
        <v>14</v>
      </c>
    </row>
    <row r="34" customFormat="false" ht="27.25" hidden="false" customHeight="false" outlineLevel="0" collapsed="false">
      <c r="A34" s="20" t="s">
        <v>71</v>
      </c>
      <c r="B34" s="15" t="s">
        <v>110</v>
      </c>
      <c r="C34" s="16" t="s">
        <v>111</v>
      </c>
      <c r="D34" s="17" t="s">
        <v>112</v>
      </c>
      <c r="E34" s="18" t="n">
        <v>805</v>
      </c>
      <c r="F34" s="18" t="n">
        <v>1427</v>
      </c>
      <c r="G34" s="19" t="n">
        <v>4</v>
      </c>
      <c r="H34" s="14" t="n">
        <v>77</v>
      </c>
      <c r="I34" s="14" t="n">
        <v>436</v>
      </c>
      <c r="J34" s="14" t="n">
        <v>342</v>
      </c>
      <c r="K34" s="1" t="n">
        <v>91</v>
      </c>
    </row>
    <row r="35" customFormat="false" ht="27.25" hidden="false" customHeight="false" outlineLevel="0" collapsed="false">
      <c r="A35" s="20" t="s">
        <v>71</v>
      </c>
      <c r="B35" s="15" t="s">
        <v>113</v>
      </c>
      <c r="C35" s="16" t="s">
        <v>114</v>
      </c>
      <c r="D35" s="17" t="s">
        <v>115</v>
      </c>
      <c r="E35" s="18" t="n">
        <v>479</v>
      </c>
      <c r="F35" s="18" t="n">
        <v>772</v>
      </c>
      <c r="G35" s="19" t="s">
        <v>28</v>
      </c>
      <c r="H35" s="14" t="n">
        <v>29</v>
      </c>
      <c r="I35" s="14" t="n">
        <v>184</v>
      </c>
      <c r="J35" s="14" t="n">
        <v>164</v>
      </c>
      <c r="K35" s="1" t="n">
        <v>204</v>
      </c>
    </row>
    <row r="36" customFormat="false" ht="27.25" hidden="false" customHeight="false" outlineLevel="0" collapsed="false">
      <c r="A36" s="20" t="s">
        <v>71</v>
      </c>
      <c r="B36" s="15" t="s">
        <v>116</v>
      </c>
      <c r="C36" s="16" t="s">
        <v>117</v>
      </c>
      <c r="D36" s="17" t="s">
        <v>118</v>
      </c>
      <c r="E36" s="18" t="n">
        <v>4763</v>
      </c>
      <c r="F36" s="18" t="n">
        <v>4641</v>
      </c>
      <c r="G36" s="19" t="s">
        <v>28</v>
      </c>
      <c r="H36" s="14" t="n">
        <v>67</v>
      </c>
      <c r="I36" s="14" t="n">
        <v>644</v>
      </c>
      <c r="J36" s="14" t="n">
        <v>443</v>
      </c>
      <c r="K36" s="1" t="n">
        <v>995</v>
      </c>
    </row>
    <row r="37" customFormat="false" ht="27.25" hidden="false" customHeight="false" outlineLevel="0" collapsed="false">
      <c r="A37" s="20" t="s">
        <v>71</v>
      </c>
      <c r="B37" s="15" t="s">
        <v>119</v>
      </c>
      <c r="C37" s="16" t="s">
        <v>120</v>
      </c>
      <c r="D37" s="17" t="s">
        <v>121</v>
      </c>
      <c r="E37" s="18" t="n">
        <v>4</v>
      </c>
      <c r="F37" s="18" t="n">
        <v>432</v>
      </c>
      <c r="G37" s="19" t="s">
        <v>28</v>
      </c>
      <c r="H37" s="14" t="n">
        <v>46</v>
      </c>
      <c r="I37" s="14" t="n">
        <v>412</v>
      </c>
      <c r="J37" s="14" t="n">
        <v>18</v>
      </c>
      <c r="K37" s="1" t="n">
        <v>200</v>
      </c>
    </row>
    <row r="38" customFormat="false" ht="27.25" hidden="false" customHeight="false" outlineLevel="0" collapsed="false">
      <c r="A38" s="20" t="s">
        <v>71</v>
      </c>
      <c r="B38" s="15" t="s">
        <v>122</v>
      </c>
      <c r="C38" s="16" t="s">
        <v>123</v>
      </c>
      <c r="D38" s="17" t="s">
        <v>124</v>
      </c>
      <c r="E38" s="18" t="n">
        <v>575</v>
      </c>
      <c r="F38" s="18" t="n">
        <v>739</v>
      </c>
      <c r="G38" s="19" t="s">
        <v>28</v>
      </c>
      <c r="H38" s="14" t="s">
        <v>28</v>
      </c>
      <c r="I38" s="14" t="s">
        <v>28</v>
      </c>
      <c r="J38" s="14" t="n">
        <v>90</v>
      </c>
      <c r="K38" s="1" t="n">
        <v>293</v>
      </c>
    </row>
    <row r="39" customFormat="false" ht="27.25" hidden="false" customHeight="false" outlineLevel="0" collapsed="false">
      <c r="A39" s="20" t="s">
        <v>71</v>
      </c>
      <c r="B39" s="15" t="s">
        <v>125</v>
      </c>
      <c r="C39" s="16" t="s">
        <v>126</v>
      </c>
      <c r="D39" s="17" t="s">
        <v>127</v>
      </c>
      <c r="E39" s="18" t="n">
        <v>533</v>
      </c>
      <c r="F39" s="18" t="n">
        <v>828</v>
      </c>
      <c r="G39" s="19" t="s">
        <v>28</v>
      </c>
      <c r="H39" s="14" t="n">
        <v>18</v>
      </c>
      <c r="I39" s="14" t="n">
        <v>116</v>
      </c>
      <c r="J39" s="14" t="n">
        <v>133</v>
      </c>
      <c r="K39" s="1" t="n">
        <v>67</v>
      </c>
    </row>
    <row r="40" customFormat="false" ht="27.25" hidden="false" customHeight="false" outlineLevel="0" collapsed="false">
      <c r="A40" s="20" t="s">
        <v>71</v>
      </c>
      <c r="B40" s="15" t="s">
        <v>128</v>
      </c>
      <c r="C40" s="16" t="s">
        <v>129</v>
      </c>
      <c r="D40" s="17" t="s">
        <v>130</v>
      </c>
      <c r="E40" s="18" t="n">
        <v>4825</v>
      </c>
      <c r="F40" s="18" t="n">
        <v>4453</v>
      </c>
      <c r="G40" s="19" t="s">
        <v>28</v>
      </c>
      <c r="H40" s="14" t="n">
        <v>49</v>
      </c>
      <c r="I40" s="14" t="n">
        <v>448</v>
      </c>
      <c r="J40" s="14" t="n">
        <v>366</v>
      </c>
      <c r="K40" s="1" t="n">
        <v>174</v>
      </c>
    </row>
    <row r="41" customFormat="false" ht="27.25" hidden="false" customHeight="false" outlineLevel="0" collapsed="false">
      <c r="A41" s="20" t="s">
        <v>71</v>
      </c>
      <c r="B41" s="15" t="s">
        <v>131</v>
      </c>
      <c r="C41" s="16" t="s">
        <v>132</v>
      </c>
      <c r="D41" s="17" t="s">
        <v>133</v>
      </c>
      <c r="E41" s="18" t="n">
        <v>487</v>
      </c>
      <c r="F41" s="18" t="n">
        <v>308</v>
      </c>
      <c r="G41" s="19" t="s">
        <v>28</v>
      </c>
      <c r="H41" s="14" t="n">
        <v>6</v>
      </c>
      <c r="I41" s="14" t="n">
        <v>49</v>
      </c>
      <c r="J41" s="14" t="n">
        <v>29</v>
      </c>
      <c r="K41" s="1" t="n">
        <v>4</v>
      </c>
    </row>
    <row r="42" customFormat="false" ht="27.25" hidden="false" customHeight="false" outlineLevel="0" collapsed="false">
      <c r="A42" s="20" t="s">
        <v>71</v>
      </c>
      <c r="B42" s="15" t="s">
        <v>134</v>
      </c>
      <c r="C42" s="16" t="s">
        <v>135</v>
      </c>
      <c r="D42" s="17" t="s">
        <v>136</v>
      </c>
      <c r="E42" s="18" t="n">
        <v>21</v>
      </c>
      <c r="F42" s="18" t="n">
        <v>111</v>
      </c>
      <c r="G42" s="19" t="s">
        <v>28</v>
      </c>
      <c r="H42" s="14" t="n">
        <v>10</v>
      </c>
      <c r="I42" s="14" t="n">
        <v>71</v>
      </c>
      <c r="J42" s="14" t="s">
        <v>28</v>
      </c>
      <c r="K42" s="1" t="n">
        <v>85</v>
      </c>
    </row>
    <row r="43" customFormat="false" ht="27.25" hidden="false" customHeight="false" outlineLevel="0" collapsed="false">
      <c r="A43" s="20" t="s">
        <v>71</v>
      </c>
      <c r="B43" s="15" t="s">
        <v>137</v>
      </c>
      <c r="C43" s="16" t="s">
        <v>138</v>
      </c>
      <c r="D43" s="17" t="s">
        <v>139</v>
      </c>
      <c r="E43" s="18" t="n">
        <v>575</v>
      </c>
      <c r="F43" s="18" t="n">
        <v>739</v>
      </c>
      <c r="G43" s="19" t="s">
        <v>28</v>
      </c>
      <c r="H43" s="14" t="s">
        <v>28</v>
      </c>
      <c r="I43" s="14" t="s">
        <v>28</v>
      </c>
      <c r="J43" s="14" t="n">
        <v>90</v>
      </c>
      <c r="K43" s="1" t="n">
        <v>293</v>
      </c>
    </row>
    <row r="44" customFormat="false" ht="27.25" hidden="false" customHeight="false" outlineLevel="0" collapsed="false">
      <c r="A44" s="20" t="s">
        <v>71</v>
      </c>
      <c r="B44" s="15" t="s">
        <v>140</v>
      </c>
      <c r="C44" s="16" t="s">
        <v>141</v>
      </c>
      <c r="D44" s="17" t="s">
        <v>142</v>
      </c>
      <c r="E44" s="18" t="n">
        <v>2</v>
      </c>
      <c r="F44" s="18" t="n">
        <v>49</v>
      </c>
      <c r="G44" s="19" t="s">
        <v>28</v>
      </c>
      <c r="H44" s="14" t="s">
        <v>28</v>
      </c>
      <c r="I44" s="14" t="s">
        <v>28</v>
      </c>
      <c r="J44" s="14" t="n">
        <v>48</v>
      </c>
      <c r="K44" s="1" t="n">
        <v>65</v>
      </c>
    </row>
    <row r="45" customFormat="false" ht="15" hidden="false" customHeight="false" outlineLevel="0" collapsed="false">
      <c r="A45" s="23" t="s">
        <v>143</v>
      </c>
      <c r="B45" s="15" t="s">
        <v>144</v>
      </c>
      <c r="C45" s="16" t="s">
        <v>145</v>
      </c>
      <c r="D45" s="24" t="s">
        <v>146</v>
      </c>
      <c r="E45" s="18" t="n">
        <v>6770</v>
      </c>
      <c r="F45" s="18" t="n">
        <v>8090</v>
      </c>
      <c r="G45" s="19" t="n">
        <v>9</v>
      </c>
      <c r="H45" s="14" t="n">
        <v>368</v>
      </c>
      <c r="I45" s="14" t="n">
        <v>1972</v>
      </c>
      <c r="J45" s="14" t="n">
        <v>1518</v>
      </c>
      <c r="K45" s="1" t="n">
        <v>161</v>
      </c>
    </row>
    <row r="46" customFormat="false" ht="15" hidden="false" customHeight="false" outlineLevel="0" collapsed="false">
      <c r="A46" s="23" t="s">
        <v>143</v>
      </c>
      <c r="B46" s="15" t="s">
        <v>147</v>
      </c>
      <c r="C46" s="16" t="s">
        <v>148</v>
      </c>
      <c r="D46" s="24" t="s">
        <v>149</v>
      </c>
      <c r="E46" s="18" t="n">
        <v>3010</v>
      </c>
      <c r="F46" s="18" t="n">
        <v>5958</v>
      </c>
      <c r="G46" s="19" t="s">
        <v>28</v>
      </c>
      <c r="H46" s="14" t="n">
        <v>432</v>
      </c>
      <c r="I46" s="14" t="n">
        <v>2686</v>
      </c>
      <c r="J46" s="14" t="n">
        <v>1480</v>
      </c>
      <c r="K46" s="1" t="n">
        <v>2485</v>
      </c>
    </row>
    <row r="47" customFormat="false" ht="15" hidden="false" customHeight="false" outlineLevel="0" collapsed="false">
      <c r="A47" s="23" t="s">
        <v>143</v>
      </c>
      <c r="B47" s="15" t="s">
        <v>150</v>
      </c>
      <c r="C47" s="16" t="s">
        <v>151</v>
      </c>
      <c r="D47" s="24" t="s">
        <v>152</v>
      </c>
      <c r="E47" s="18" t="n">
        <v>5804</v>
      </c>
      <c r="F47" s="18" t="n">
        <v>20502</v>
      </c>
      <c r="G47" s="19" t="s">
        <v>28</v>
      </c>
      <c r="H47" s="14" t="n">
        <v>2483</v>
      </c>
      <c r="I47" s="14" t="n">
        <v>15375</v>
      </c>
      <c r="J47" s="14" t="n">
        <v>896</v>
      </c>
      <c r="K47" s="1" t="n">
        <v>6242</v>
      </c>
    </row>
    <row r="48" customFormat="false" ht="15" hidden="false" customHeight="false" outlineLevel="0" collapsed="false">
      <c r="A48" s="23" t="s">
        <v>143</v>
      </c>
      <c r="B48" s="15" t="s">
        <v>153</v>
      </c>
      <c r="C48" s="16" t="s">
        <v>154</v>
      </c>
      <c r="D48" s="24" t="s">
        <v>155</v>
      </c>
      <c r="E48" s="18" t="n">
        <v>1036</v>
      </c>
      <c r="F48" s="18" t="n">
        <v>9608</v>
      </c>
      <c r="G48" s="19" t="s">
        <v>28</v>
      </c>
      <c r="H48" s="14" t="n">
        <v>1242</v>
      </c>
      <c r="I48" s="14" t="n">
        <v>8260</v>
      </c>
      <c r="J48" s="14" t="n">
        <v>732</v>
      </c>
      <c r="K48" s="1" t="n">
        <v>3089</v>
      </c>
    </row>
    <row r="49" customFormat="false" ht="15" hidden="false" customHeight="false" outlineLevel="0" collapsed="false">
      <c r="A49" s="23" t="s">
        <v>143</v>
      </c>
      <c r="B49" s="15" t="s">
        <v>156</v>
      </c>
      <c r="C49" s="16" t="s">
        <v>157</v>
      </c>
      <c r="D49" s="24" t="s">
        <v>158</v>
      </c>
      <c r="E49" s="18" t="n">
        <v>283</v>
      </c>
      <c r="F49" s="18" t="n">
        <v>1233</v>
      </c>
      <c r="G49" s="19" t="s">
        <v>28</v>
      </c>
      <c r="H49" s="14" t="n">
        <v>80</v>
      </c>
      <c r="I49" s="14" t="n">
        <v>672</v>
      </c>
      <c r="J49" s="14" t="n">
        <v>369</v>
      </c>
      <c r="K49" s="1" t="n">
        <v>239</v>
      </c>
    </row>
    <row r="50" customFormat="false" ht="15" hidden="false" customHeight="false" outlineLevel="0" collapsed="false">
      <c r="A50" s="23" t="s">
        <v>143</v>
      </c>
      <c r="B50" s="15" t="s">
        <v>159</v>
      </c>
      <c r="C50" s="16" t="s">
        <v>160</v>
      </c>
      <c r="D50" s="24" t="s">
        <v>161</v>
      </c>
      <c r="E50" s="18" t="n">
        <v>279</v>
      </c>
      <c r="F50" s="18" t="n">
        <v>4805</v>
      </c>
      <c r="G50" s="19" t="s">
        <v>28</v>
      </c>
      <c r="H50" s="14" t="n">
        <v>773</v>
      </c>
      <c r="I50" s="14" t="n">
        <v>4179</v>
      </c>
      <c r="J50" s="14" t="n">
        <v>268</v>
      </c>
      <c r="K50" s="1" t="n">
        <v>1514</v>
      </c>
    </row>
    <row r="51" customFormat="false" ht="15" hidden="false" customHeight="false" outlineLevel="0" collapsed="false">
      <c r="A51" s="23" t="s">
        <v>143</v>
      </c>
      <c r="B51" s="15" t="s">
        <v>162</v>
      </c>
      <c r="C51" s="16" t="s">
        <v>163</v>
      </c>
      <c r="D51" s="24" t="s">
        <v>164</v>
      </c>
      <c r="E51" s="18" t="n">
        <v>163</v>
      </c>
      <c r="F51" s="18" t="n">
        <v>137</v>
      </c>
      <c r="G51" s="19" t="s">
        <v>28</v>
      </c>
      <c r="H51" s="14" t="n">
        <v>6</v>
      </c>
      <c r="I51" s="14" t="n">
        <v>26</v>
      </c>
      <c r="J51" s="14" t="n">
        <v>29</v>
      </c>
      <c r="K51" s="1" t="n">
        <v>2</v>
      </c>
    </row>
    <row r="52" customFormat="false" ht="15" hidden="false" customHeight="false" outlineLevel="0" collapsed="false">
      <c r="A52" s="23" t="s">
        <v>143</v>
      </c>
      <c r="B52" s="15" t="s">
        <v>165</v>
      </c>
      <c r="C52" s="16" t="s">
        <v>166</v>
      </c>
      <c r="D52" s="24" t="s">
        <v>167</v>
      </c>
      <c r="E52" s="18" t="n">
        <v>455</v>
      </c>
      <c r="F52" s="18" t="n">
        <v>310</v>
      </c>
      <c r="G52" s="19" t="s">
        <v>28</v>
      </c>
      <c r="H52" s="14" t="n">
        <v>4</v>
      </c>
      <c r="I52" s="14" t="n">
        <v>19</v>
      </c>
      <c r="J52" s="14" t="n">
        <v>20</v>
      </c>
      <c r="K52" s="1" t="n">
        <v>15</v>
      </c>
    </row>
    <row r="53" customFormat="false" ht="15" hidden="false" customHeight="false" outlineLevel="0" collapsed="false">
      <c r="A53" s="23" t="s">
        <v>143</v>
      </c>
      <c r="B53" s="15" t="s">
        <v>168</v>
      </c>
      <c r="C53" s="16" t="s">
        <v>169</v>
      </c>
      <c r="D53" s="24" t="s">
        <v>170</v>
      </c>
      <c r="E53" s="18" t="n">
        <v>410</v>
      </c>
      <c r="F53" s="18" t="n">
        <v>223</v>
      </c>
      <c r="G53" s="19" t="s">
        <v>28</v>
      </c>
      <c r="H53" s="14" t="n">
        <v>6</v>
      </c>
      <c r="I53" s="14" t="n">
        <v>30</v>
      </c>
      <c r="J53" s="14" t="n">
        <v>29</v>
      </c>
      <c r="K53" s="1" t="n">
        <v>33</v>
      </c>
    </row>
    <row r="54" customFormat="false" ht="15" hidden="false" customHeight="false" outlineLevel="0" collapsed="false">
      <c r="A54" s="25" t="s">
        <v>171</v>
      </c>
      <c r="B54" s="15" t="s">
        <v>172</v>
      </c>
      <c r="C54" s="16" t="s">
        <v>173</v>
      </c>
      <c r="D54" s="24" t="s">
        <v>174</v>
      </c>
      <c r="E54" s="18" t="n">
        <v>475</v>
      </c>
      <c r="F54" s="18" t="n">
        <v>290</v>
      </c>
      <c r="G54" s="19" t="s">
        <v>28</v>
      </c>
      <c r="H54" s="14" t="n">
        <v>7</v>
      </c>
      <c r="I54" s="14" t="n">
        <v>39</v>
      </c>
      <c r="J54" s="14" t="n">
        <v>35</v>
      </c>
      <c r="K54" s="1" t="n">
        <v>10</v>
      </c>
    </row>
    <row r="55" customFormat="false" ht="15" hidden="false" customHeight="false" outlineLevel="0" collapsed="false">
      <c r="A55" s="23" t="s">
        <v>171</v>
      </c>
      <c r="B55" s="15" t="s">
        <v>175</v>
      </c>
      <c r="C55" s="16" t="s">
        <v>176</v>
      </c>
      <c r="D55" s="24" t="s">
        <v>177</v>
      </c>
      <c r="E55" s="18" t="n">
        <v>7227</v>
      </c>
      <c r="F55" s="18" t="n">
        <v>11342</v>
      </c>
      <c r="G55" s="19" t="n">
        <v>74</v>
      </c>
      <c r="H55" s="14" t="n">
        <v>544</v>
      </c>
      <c r="I55" s="14" t="n">
        <v>3234</v>
      </c>
      <c r="J55" s="14" t="n">
        <v>2425</v>
      </c>
      <c r="K55" s="1" t="n">
        <v>683</v>
      </c>
    </row>
    <row r="56" customFormat="false" ht="15" hidden="false" customHeight="false" outlineLevel="0" collapsed="false">
      <c r="A56" s="23" t="s">
        <v>171</v>
      </c>
      <c r="B56" s="15" t="s">
        <v>178</v>
      </c>
      <c r="C56" s="16" t="s">
        <v>179</v>
      </c>
      <c r="D56" s="24" t="s">
        <v>180</v>
      </c>
      <c r="E56" s="18" t="n">
        <v>6471</v>
      </c>
      <c r="F56" s="18" t="n">
        <v>10381</v>
      </c>
      <c r="G56" s="19" t="n">
        <v>113</v>
      </c>
      <c r="H56" s="14" t="n">
        <v>593</v>
      </c>
      <c r="I56" s="14" t="n">
        <v>3268</v>
      </c>
      <c r="J56" s="14" t="n">
        <v>2480</v>
      </c>
      <c r="K56" s="1" t="n">
        <v>983</v>
      </c>
    </row>
    <row r="57" customFormat="false" ht="15" hidden="false" customHeight="false" outlineLevel="0" collapsed="false">
      <c r="A57" s="23" t="s">
        <v>171</v>
      </c>
      <c r="B57" s="15" t="s">
        <v>181</v>
      </c>
      <c r="C57" s="16" t="s">
        <v>182</v>
      </c>
      <c r="D57" s="24" t="s">
        <v>180</v>
      </c>
      <c r="E57" s="18" t="n">
        <v>5818</v>
      </c>
      <c r="F57" s="18" t="n">
        <v>9977</v>
      </c>
      <c r="G57" s="19" t="n">
        <v>116</v>
      </c>
      <c r="H57" s="14" t="n">
        <v>574</v>
      </c>
      <c r="I57" s="14" t="n">
        <v>3340</v>
      </c>
      <c r="J57" s="14" t="n">
        <v>2556</v>
      </c>
      <c r="K57" s="1" t="n">
        <v>1237</v>
      </c>
    </row>
    <row r="58" customFormat="false" ht="15" hidden="false" customHeight="false" outlineLevel="0" collapsed="false">
      <c r="A58" s="23" t="s">
        <v>171</v>
      </c>
      <c r="B58" s="15" t="s">
        <v>183</v>
      </c>
      <c r="C58" s="16" t="s">
        <v>184</v>
      </c>
      <c r="D58" s="24" t="s">
        <v>185</v>
      </c>
      <c r="E58" s="18" t="n">
        <v>13695</v>
      </c>
      <c r="F58" s="18" t="n">
        <v>17211</v>
      </c>
      <c r="G58" s="19" t="n">
        <v>175</v>
      </c>
      <c r="H58" s="14" t="n">
        <v>788</v>
      </c>
      <c r="I58" s="14" t="n">
        <v>3757</v>
      </c>
      <c r="J58" s="14" t="n">
        <v>2797</v>
      </c>
      <c r="K58" s="1" t="n">
        <v>27791</v>
      </c>
    </row>
    <row r="59" customFormat="false" ht="15" hidden="false" customHeight="false" outlineLevel="0" collapsed="false">
      <c r="A59" s="23" t="s">
        <v>171</v>
      </c>
      <c r="B59" s="15" t="s">
        <v>186</v>
      </c>
      <c r="C59" s="16" t="s">
        <v>187</v>
      </c>
      <c r="D59" s="26" t="s">
        <v>188</v>
      </c>
      <c r="E59" s="18" t="n">
        <v>236</v>
      </c>
      <c r="F59" s="18" t="n">
        <v>3189</v>
      </c>
      <c r="G59" s="19" t="n">
        <v>14</v>
      </c>
      <c r="H59" s="14" t="n">
        <v>300</v>
      </c>
      <c r="I59" s="14" t="n">
        <v>2047</v>
      </c>
      <c r="J59" s="14" t="n">
        <v>1301</v>
      </c>
      <c r="K59" s="1" t="n">
        <v>277</v>
      </c>
    </row>
    <row r="60" customFormat="false" ht="15" hidden="false" customHeight="false" outlineLevel="0" collapsed="false">
      <c r="A60" s="23" t="s">
        <v>171</v>
      </c>
      <c r="B60" s="15" t="s">
        <v>189</v>
      </c>
      <c r="C60" s="16" t="s">
        <v>135</v>
      </c>
      <c r="D60" s="17" t="s">
        <v>190</v>
      </c>
      <c r="E60" s="18" t="n">
        <v>11</v>
      </c>
      <c r="F60" s="18" t="n">
        <v>15</v>
      </c>
      <c r="G60" s="19" t="s">
        <v>28</v>
      </c>
      <c r="H60" s="14" t="n">
        <v>1</v>
      </c>
      <c r="I60" s="14" t="n">
        <v>5</v>
      </c>
      <c r="J60" s="14" t="n">
        <v>3</v>
      </c>
      <c r="K60" s="1" t="n">
        <v>0</v>
      </c>
    </row>
    <row r="61" customFormat="false" ht="15" hidden="false" customHeight="false" outlineLevel="0" collapsed="false">
      <c r="A61" s="23" t="s">
        <v>171</v>
      </c>
      <c r="B61" s="15" t="s">
        <v>191</v>
      </c>
      <c r="C61" s="16" t="s">
        <v>135</v>
      </c>
      <c r="D61" s="17" t="s">
        <v>192</v>
      </c>
      <c r="E61" s="18" t="n">
        <v>6</v>
      </c>
      <c r="F61" s="18" t="n">
        <v>7</v>
      </c>
      <c r="G61" s="19" t="s">
        <v>28</v>
      </c>
      <c r="H61" s="14" t="s">
        <v>28</v>
      </c>
      <c r="I61" s="14" t="n">
        <v>2</v>
      </c>
      <c r="J61" s="14" t="n">
        <v>1</v>
      </c>
      <c r="K61" s="1" t="n">
        <v>0</v>
      </c>
    </row>
    <row r="62" customFormat="false" ht="15" hidden="false" customHeight="false" outlineLevel="0" collapsed="false">
      <c r="A62" s="23" t="s">
        <v>171</v>
      </c>
      <c r="B62" s="15" t="s">
        <v>193</v>
      </c>
      <c r="C62" s="16" t="s">
        <v>135</v>
      </c>
      <c r="D62" s="17" t="s">
        <v>194</v>
      </c>
      <c r="E62" s="18" t="n">
        <v>1</v>
      </c>
      <c r="F62" s="18" t="n">
        <v>33</v>
      </c>
      <c r="G62" s="19" t="s">
        <v>28</v>
      </c>
      <c r="H62" s="14" t="n">
        <v>3</v>
      </c>
      <c r="I62" s="14" t="n">
        <v>21</v>
      </c>
      <c r="J62" s="14" t="n">
        <v>16</v>
      </c>
      <c r="K62" s="1" t="n">
        <v>0</v>
      </c>
    </row>
    <row r="63" customFormat="false" ht="15" hidden="false" customHeight="false" outlineLevel="0" collapsed="false">
      <c r="A63" s="23" t="s">
        <v>171</v>
      </c>
      <c r="B63" s="15" t="s">
        <v>195</v>
      </c>
      <c r="C63" s="16" t="s">
        <v>135</v>
      </c>
      <c r="D63" s="17" t="s">
        <v>196</v>
      </c>
      <c r="E63" s="18" t="n">
        <v>12</v>
      </c>
      <c r="F63" s="18" t="n">
        <v>55</v>
      </c>
      <c r="G63" s="19" t="s">
        <v>28</v>
      </c>
      <c r="H63" s="14" t="n">
        <v>8</v>
      </c>
      <c r="I63" s="14" t="n">
        <v>35</v>
      </c>
      <c r="J63" s="14" t="n">
        <v>32</v>
      </c>
      <c r="K63" s="1" t="n">
        <v>1</v>
      </c>
    </row>
    <row r="64" customFormat="false" ht="15" hidden="false" customHeight="false" outlineLevel="0" collapsed="false">
      <c r="A64" s="23" t="s">
        <v>171</v>
      </c>
      <c r="B64" s="15" t="s">
        <v>197</v>
      </c>
      <c r="C64" s="16" t="s">
        <v>135</v>
      </c>
      <c r="D64" s="24" t="s">
        <v>198</v>
      </c>
      <c r="E64" s="18" t="n">
        <v>14</v>
      </c>
      <c r="F64" s="18" t="n">
        <v>265</v>
      </c>
      <c r="G64" s="19" t="s">
        <v>28</v>
      </c>
      <c r="H64" s="14" t="n">
        <v>34</v>
      </c>
      <c r="I64" s="14" t="n">
        <v>179</v>
      </c>
      <c r="J64" s="14" t="n">
        <v>141</v>
      </c>
      <c r="K64" s="1" t="n">
        <v>0</v>
      </c>
    </row>
    <row r="65" customFormat="false" ht="15" hidden="false" customHeight="false" outlineLevel="0" collapsed="false">
      <c r="A65" s="23" t="s">
        <v>171</v>
      </c>
      <c r="B65" s="15" t="s">
        <v>199</v>
      </c>
      <c r="C65" s="16" t="s">
        <v>200</v>
      </c>
      <c r="D65" s="24" t="s">
        <v>201</v>
      </c>
      <c r="E65" s="18" t="n">
        <v>1005</v>
      </c>
      <c r="F65" s="18" t="n">
        <v>1141</v>
      </c>
      <c r="G65" s="19" t="s">
        <v>28</v>
      </c>
      <c r="H65" s="14" t="n">
        <v>30</v>
      </c>
      <c r="I65" s="14" t="n">
        <v>168</v>
      </c>
      <c r="J65" s="14" t="n">
        <v>152</v>
      </c>
      <c r="K65" s="1" t="n">
        <v>40</v>
      </c>
    </row>
    <row r="66" customFormat="false" ht="15" hidden="false" customHeight="false" outlineLevel="0" collapsed="false">
      <c r="A66" s="23" t="s">
        <v>171</v>
      </c>
      <c r="B66" s="15" t="s">
        <v>202</v>
      </c>
      <c r="C66" s="16" t="s">
        <v>203</v>
      </c>
      <c r="D66" s="24" t="s">
        <v>204</v>
      </c>
      <c r="E66" s="18" t="n">
        <v>1516</v>
      </c>
      <c r="F66" s="18" t="n">
        <v>3175</v>
      </c>
      <c r="G66" s="19" t="n">
        <v>7</v>
      </c>
      <c r="H66" s="14" t="n">
        <v>167</v>
      </c>
      <c r="I66" s="14" t="n">
        <v>1163</v>
      </c>
      <c r="J66" s="14" t="n">
        <v>932</v>
      </c>
      <c r="K66" s="1" t="n">
        <v>173</v>
      </c>
    </row>
    <row r="67" customFormat="false" ht="15" hidden="false" customHeight="false" outlineLevel="0" collapsed="false">
      <c r="A67" s="23" t="s">
        <v>171</v>
      </c>
      <c r="B67" s="15" t="s">
        <v>205</v>
      </c>
      <c r="C67" s="16" t="s">
        <v>206</v>
      </c>
      <c r="D67" s="24" t="s">
        <v>207</v>
      </c>
      <c r="E67" s="18" t="n">
        <v>6540</v>
      </c>
      <c r="F67" s="18" t="n">
        <v>8742</v>
      </c>
      <c r="G67" s="19" t="n">
        <v>30</v>
      </c>
      <c r="H67" s="14" t="n">
        <v>249</v>
      </c>
      <c r="I67" s="14" t="n">
        <v>1604</v>
      </c>
      <c r="J67" s="14" t="n">
        <v>1249</v>
      </c>
      <c r="K67" s="1" t="n">
        <v>44091</v>
      </c>
    </row>
    <row r="68" customFormat="false" ht="15" hidden="false" customHeight="false" outlineLevel="0" collapsed="false">
      <c r="A68" s="23" t="s">
        <v>171</v>
      </c>
      <c r="B68" s="15" t="s">
        <v>208</v>
      </c>
      <c r="C68" s="16" t="s">
        <v>209</v>
      </c>
      <c r="D68" s="24" t="s">
        <v>210</v>
      </c>
      <c r="E68" s="18" t="n">
        <v>1921</v>
      </c>
      <c r="F68" s="18" t="n">
        <v>2348</v>
      </c>
      <c r="G68" s="19" t="s">
        <v>28</v>
      </c>
      <c r="H68" s="14" t="n">
        <v>74</v>
      </c>
      <c r="I68" s="14" t="n">
        <v>439</v>
      </c>
      <c r="J68" s="14" t="n">
        <v>367</v>
      </c>
      <c r="K68" s="1" t="n">
        <v>51</v>
      </c>
    </row>
    <row r="69" customFormat="false" ht="15" hidden="false" customHeight="false" outlineLevel="0" collapsed="false">
      <c r="A69" s="23" t="s">
        <v>171</v>
      </c>
      <c r="B69" s="15" t="s">
        <v>211</v>
      </c>
      <c r="C69" s="16" t="s">
        <v>212</v>
      </c>
      <c r="D69" s="24" t="s">
        <v>213</v>
      </c>
      <c r="E69" s="18" t="n">
        <v>1949</v>
      </c>
      <c r="F69" s="18" t="n">
        <v>3226</v>
      </c>
      <c r="G69" s="19" t="s">
        <v>28</v>
      </c>
      <c r="H69" s="14" t="n">
        <v>205</v>
      </c>
      <c r="I69" s="14" t="n">
        <v>1245</v>
      </c>
      <c r="J69" s="14" t="n">
        <v>498</v>
      </c>
      <c r="K69" s="1" t="n">
        <v>580</v>
      </c>
    </row>
    <row r="70" customFormat="false" ht="15" hidden="false" customHeight="false" outlineLevel="0" collapsed="false">
      <c r="A70" s="23" t="s">
        <v>171</v>
      </c>
      <c r="B70" s="15" t="s">
        <v>214</v>
      </c>
      <c r="C70" s="16" t="s">
        <v>215</v>
      </c>
      <c r="D70" s="24" t="s">
        <v>213</v>
      </c>
      <c r="E70" s="18" t="n">
        <v>5705</v>
      </c>
      <c r="F70" s="18" t="n">
        <v>4729</v>
      </c>
      <c r="G70" s="19" t="n">
        <v>4</v>
      </c>
      <c r="H70" s="14" t="n">
        <v>111</v>
      </c>
      <c r="I70" s="14" t="n">
        <v>568</v>
      </c>
      <c r="J70" s="14" t="n">
        <v>433</v>
      </c>
      <c r="K70" s="1" t="n">
        <v>1311</v>
      </c>
    </row>
    <row r="71" customFormat="false" ht="15" hidden="false" customHeight="false" outlineLevel="0" collapsed="false">
      <c r="A71" s="23" t="s">
        <v>171</v>
      </c>
      <c r="B71" s="15" t="s">
        <v>216</v>
      </c>
      <c r="C71" s="16" t="s">
        <v>217</v>
      </c>
      <c r="D71" s="24" t="s">
        <v>218</v>
      </c>
      <c r="E71" s="18" t="n">
        <v>18966</v>
      </c>
      <c r="F71" s="18" t="n">
        <v>35501</v>
      </c>
      <c r="G71" s="19" t="s">
        <v>28</v>
      </c>
      <c r="H71" s="14" t="n">
        <v>2154</v>
      </c>
      <c r="I71" s="14" t="n">
        <v>13413</v>
      </c>
      <c r="J71" s="14" t="n">
        <v>706</v>
      </c>
      <c r="K71" s="1" t="n">
        <v>23450</v>
      </c>
    </row>
    <row r="72" customFormat="false" ht="15" hidden="false" customHeight="false" outlineLevel="0" collapsed="false">
      <c r="A72" s="23" t="s">
        <v>171</v>
      </c>
      <c r="B72" s="15" t="s">
        <v>219</v>
      </c>
      <c r="C72" s="16" t="s">
        <v>220</v>
      </c>
      <c r="D72" s="24" t="s">
        <v>221</v>
      </c>
      <c r="E72" s="18" t="n">
        <v>446</v>
      </c>
      <c r="F72" s="18" t="n">
        <v>404</v>
      </c>
      <c r="G72" s="19" t="s">
        <v>28</v>
      </c>
      <c r="H72" s="14" t="n">
        <v>10</v>
      </c>
      <c r="I72" s="14" t="n">
        <v>134</v>
      </c>
      <c r="J72" s="14" t="n">
        <v>87</v>
      </c>
      <c r="K72" s="1" t="n">
        <v>7</v>
      </c>
    </row>
    <row r="73" customFormat="false" ht="15" hidden="false" customHeight="false" outlineLevel="0" collapsed="false">
      <c r="A73" s="23" t="s">
        <v>171</v>
      </c>
      <c r="B73" s="15" t="s">
        <v>222</v>
      </c>
      <c r="C73" s="16" t="s">
        <v>223</v>
      </c>
      <c r="D73" s="24" t="s">
        <v>224</v>
      </c>
      <c r="E73" s="18" t="n">
        <v>427</v>
      </c>
      <c r="F73" s="18" t="n">
        <v>323</v>
      </c>
      <c r="G73" s="19" t="s">
        <v>28</v>
      </c>
      <c r="H73" s="14" t="n">
        <v>8</v>
      </c>
      <c r="I73" s="14" t="n">
        <v>119</v>
      </c>
      <c r="J73" s="14" t="n">
        <v>75</v>
      </c>
      <c r="K73" s="1" t="n">
        <v>6</v>
      </c>
    </row>
    <row r="74" customFormat="false" ht="15" hidden="false" customHeight="false" outlineLevel="0" collapsed="false">
      <c r="A74" s="23" t="s">
        <v>171</v>
      </c>
      <c r="B74" s="15" t="s">
        <v>225</v>
      </c>
      <c r="C74" s="16" t="s">
        <v>226</v>
      </c>
      <c r="D74" s="24" t="s">
        <v>224</v>
      </c>
      <c r="E74" s="18" t="n">
        <v>561</v>
      </c>
      <c r="F74" s="18" t="n">
        <v>497</v>
      </c>
      <c r="G74" s="19" t="s">
        <v>28</v>
      </c>
      <c r="H74" s="14" t="n">
        <v>9</v>
      </c>
      <c r="I74" s="14" t="n">
        <v>137</v>
      </c>
      <c r="J74" s="14" t="n">
        <v>93</v>
      </c>
      <c r="K74" s="1" t="n">
        <v>34</v>
      </c>
    </row>
    <row r="75" customFormat="false" ht="15" hidden="false" customHeight="false" outlineLevel="0" collapsed="false">
      <c r="A75" s="23" t="s">
        <v>171</v>
      </c>
      <c r="B75" s="15" t="s">
        <v>227</v>
      </c>
      <c r="C75" s="16" t="s">
        <v>228</v>
      </c>
      <c r="D75" s="24" t="s">
        <v>229</v>
      </c>
      <c r="E75" s="18" t="n">
        <v>617</v>
      </c>
      <c r="F75" s="18" t="n">
        <v>494</v>
      </c>
      <c r="G75" s="19" t="s">
        <v>28</v>
      </c>
      <c r="H75" s="14" t="s">
        <v>28</v>
      </c>
      <c r="I75" s="14" t="s">
        <v>28</v>
      </c>
      <c r="J75" s="14" t="n">
        <v>100</v>
      </c>
      <c r="K75" s="1" t="n">
        <v>12176</v>
      </c>
    </row>
    <row r="76" customFormat="false" ht="15" hidden="false" customHeight="false" outlineLevel="0" collapsed="false">
      <c r="A76" s="23" t="s">
        <v>171</v>
      </c>
      <c r="B76" s="15" t="s">
        <v>230</v>
      </c>
      <c r="C76" s="16" t="s">
        <v>231</v>
      </c>
      <c r="D76" s="24" t="s">
        <v>232</v>
      </c>
      <c r="E76" s="18" t="n">
        <v>2565</v>
      </c>
      <c r="F76" s="18" t="n">
        <v>2210</v>
      </c>
      <c r="G76" s="19" t="s">
        <v>28</v>
      </c>
      <c r="H76" s="14" t="n">
        <v>63</v>
      </c>
      <c r="I76" s="14" t="n">
        <v>299</v>
      </c>
      <c r="J76" s="14" t="n">
        <v>269</v>
      </c>
      <c r="K76" s="1" t="n">
        <v>185</v>
      </c>
    </row>
    <row r="77" customFormat="false" ht="15" hidden="false" customHeight="false" outlineLevel="0" collapsed="false">
      <c r="A77" s="23" t="s">
        <v>171</v>
      </c>
      <c r="B77" s="15" t="s">
        <v>233</v>
      </c>
      <c r="C77" s="16" t="s">
        <v>135</v>
      </c>
      <c r="D77" s="17" t="s">
        <v>234</v>
      </c>
      <c r="E77" s="18" t="n">
        <v>24</v>
      </c>
      <c r="F77" s="18" t="n">
        <v>42</v>
      </c>
      <c r="G77" s="19" t="s">
        <v>28</v>
      </c>
      <c r="H77" s="14" t="n">
        <v>1</v>
      </c>
      <c r="I77" s="14" t="s">
        <v>28</v>
      </c>
      <c r="J77" s="14" t="n">
        <v>1</v>
      </c>
      <c r="K77" s="1" t="n">
        <v>377</v>
      </c>
    </row>
    <row r="78" customFormat="false" ht="15" hidden="false" customHeight="false" outlineLevel="0" collapsed="false">
      <c r="A78" s="23" t="s">
        <v>171</v>
      </c>
      <c r="B78" s="15" t="s">
        <v>235</v>
      </c>
      <c r="C78" s="16" t="s">
        <v>135</v>
      </c>
      <c r="D78" s="17" t="s">
        <v>236</v>
      </c>
      <c r="E78" s="18" t="n">
        <v>7</v>
      </c>
      <c r="F78" s="18" t="n">
        <v>16</v>
      </c>
      <c r="G78" s="19" t="s">
        <v>28</v>
      </c>
      <c r="H78" s="14" t="s">
        <v>28</v>
      </c>
      <c r="I78" s="14" t="s">
        <v>28</v>
      </c>
      <c r="J78" s="14" t="s">
        <v>28</v>
      </c>
      <c r="K78" s="1" t="n">
        <v>664</v>
      </c>
    </row>
    <row r="79" customFormat="false" ht="15" hidden="false" customHeight="false" outlineLevel="0" collapsed="false">
      <c r="A79" s="23" t="s">
        <v>171</v>
      </c>
      <c r="B79" s="15" t="s">
        <v>237</v>
      </c>
      <c r="C79" s="16" t="s">
        <v>135</v>
      </c>
      <c r="D79" s="17" t="s">
        <v>238</v>
      </c>
      <c r="E79" s="18" t="n">
        <v>8</v>
      </c>
      <c r="F79" s="18" t="n">
        <v>15</v>
      </c>
      <c r="G79" s="19" t="s">
        <v>28</v>
      </c>
      <c r="H79" s="14" t="s">
        <v>28</v>
      </c>
      <c r="I79" s="14" t="s">
        <v>28</v>
      </c>
      <c r="J79" s="14" t="s">
        <v>28</v>
      </c>
      <c r="K79" s="1" t="n">
        <v>237</v>
      </c>
    </row>
    <row r="80" customFormat="false" ht="15" hidden="false" customHeight="false" outlineLevel="0" collapsed="false">
      <c r="A80" s="23" t="s">
        <v>171</v>
      </c>
      <c r="B80" s="15" t="s">
        <v>239</v>
      </c>
      <c r="C80" s="16" t="s">
        <v>135</v>
      </c>
      <c r="D80" s="17" t="s">
        <v>240</v>
      </c>
      <c r="E80" s="18" t="n">
        <v>9</v>
      </c>
      <c r="F80" s="18" t="n">
        <v>18</v>
      </c>
      <c r="G80" s="19" t="s">
        <v>28</v>
      </c>
      <c r="H80" s="14" t="s">
        <v>28</v>
      </c>
      <c r="I80" s="14" t="s">
        <v>28</v>
      </c>
      <c r="J80" s="14" t="s">
        <v>28</v>
      </c>
      <c r="K80" s="1" t="n">
        <v>57</v>
      </c>
    </row>
    <row r="81" customFormat="false" ht="15" hidden="false" customHeight="false" outlineLevel="0" collapsed="false">
      <c r="A81" s="23" t="s">
        <v>171</v>
      </c>
      <c r="B81" s="15" t="s">
        <v>241</v>
      </c>
      <c r="C81" s="16" t="s">
        <v>135</v>
      </c>
      <c r="D81" s="17" t="s">
        <v>242</v>
      </c>
      <c r="E81" s="18" t="n">
        <v>7</v>
      </c>
      <c r="F81" s="18" t="n">
        <v>14</v>
      </c>
      <c r="G81" s="19" t="s">
        <v>28</v>
      </c>
      <c r="H81" s="14" t="s">
        <v>28</v>
      </c>
      <c r="I81" s="14" t="s">
        <v>28</v>
      </c>
      <c r="J81" s="14" t="s">
        <v>28</v>
      </c>
      <c r="K81" s="1" t="n">
        <v>350</v>
      </c>
    </row>
    <row r="82" customFormat="false" ht="26.85" hidden="false" customHeight="false" outlineLevel="0" collapsed="false">
      <c r="A82" s="23" t="s">
        <v>243</v>
      </c>
      <c r="B82" s="15" t="s">
        <v>244</v>
      </c>
      <c r="C82" s="16" t="s">
        <v>245</v>
      </c>
      <c r="D82" s="26" t="s">
        <v>246</v>
      </c>
      <c r="E82" s="18" t="n">
        <v>9</v>
      </c>
      <c r="F82" s="18" t="n">
        <v>149</v>
      </c>
      <c r="G82" s="19" t="s">
        <v>28</v>
      </c>
      <c r="H82" s="14" t="n">
        <v>10</v>
      </c>
      <c r="I82" s="14" t="n">
        <v>103</v>
      </c>
      <c r="J82" s="14" t="n">
        <v>64</v>
      </c>
      <c r="K82" s="1" t="n">
        <v>3</v>
      </c>
    </row>
    <row r="83" customFormat="false" ht="27.25" hidden="false" customHeight="false" outlineLevel="0" collapsed="false">
      <c r="A83" s="23" t="s">
        <v>243</v>
      </c>
      <c r="B83" s="15" t="s">
        <v>247</v>
      </c>
      <c r="C83" s="16" t="s">
        <v>135</v>
      </c>
      <c r="D83" s="26" t="s">
        <v>248</v>
      </c>
      <c r="E83" s="18" t="n">
        <v>47</v>
      </c>
      <c r="F83" s="18" t="n">
        <v>121</v>
      </c>
      <c r="G83" s="19" t="s">
        <v>28</v>
      </c>
      <c r="H83" s="14" t="s">
        <v>28</v>
      </c>
      <c r="I83" s="14" t="s">
        <v>28</v>
      </c>
      <c r="J83" s="14" t="n">
        <v>1</v>
      </c>
      <c r="K83" s="1" t="n">
        <v>382</v>
      </c>
    </row>
    <row r="84" customFormat="false" ht="27.25" hidden="false" customHeight="false" outlineLevel="0" collapsed="false">
      <c r="A84" s="23" t="s">
        <v>243</v>
      </c>
      <c r="B84" s="15" t="s">
        <v>249</v>
      </c>
      <c r="C84" s="16" t="s">
        <v>250</v>
      </c>
      <c r="D84" s="26" t="s">
        <v>251</v>
      </c>
      <c r="E84" s="18" t="n">
        <v>940</v>
      </c>
      <c r="F84" s="18" t="n">
        <v>2211</v>
      </c>
      <c r="G84" s="19" t="n">
        <v>13</v>
      </c>
      <c r="H84" s="14" t="n">
        <v>121</v>
      </c>
      <c r="I84" s="14" t="n">
        <v>863</v>
      </c>
      <c r="J84" s="14" t="n">
        <v>706</v>
      </c>
      <c r="K84" s="1" t="n">
        <v>159</v>
      </c>
    </row>
    <row r="85" customFormat="false" ht="27.25" hidden="false" customHeight="false" outlineLevel="0" collapsed="false">
      <c r="A85" s="23" t="s">
        <v>243</v>
      </c>
      <c r="B85" s="15" t="s">
        <v>252</v>
      </c>
      <c r="C85" s="16" t="s">
        <v>253</v>
      </c>
      <c r="D85" s="26" t="s">
        <v>254</v>
      </c>
      <c r="E85" s="18" t="n">
        <v>126</v>
      </c>
      <c r="F85" s="18" t="n">
        <v>2488</v>
      </c>
      <c r="G85" s="19" t="s">
        <v>28</v>
      </c>
      <c r="H85" s="14" t="n">
        <v>187</v>
      </c>
      <c r="I85" s="14" t="n">
        <v>1660</v>
      </c>
      <c r="J85" s="14" t="n">
        <v>1135</v>
      </c>
      <c r="K85" s="1" t="n">
        <v>39</v>
      </c>
    </row>
    <row r="86" customFormat="false" ht="27.25" hidden="false" customHeight="false" outlineLevel="0" collapsed="false">
      <c r="A86" s="23" t="s">
        <v>243</v>
      </c>
      <c r="B86" s="15" t="s">
        <v>255</v>
      </c>
      <c r="C86" s="16" t="s">
        <v>256</v>
      </c>
      <c r="D86" s="26" t="s">
        <v>251</v>
      </c>
      <c r="E86" s="18" t="n">
        <v>1478</v>
      </c>
      <c r="F86" s="18" t="n">
        <v>4172</v>
      </c>
      <c r="G86" s="19" t="s">
        <v>28</v>
      </c>
      <c r="H86" s="14" t="n">
        <v>243</v>
      </c>
      <c r="I86" s="14" t="n">
        <v>1866</v>
      </c>
      <c r="J86" s="14" t="n">
        <v>1229</v>
      </c>
      <c r="K86" s="1" t="n">
        <v>45</v>
      </c>
    </row>
    <row r="87" customFormat="false" ht="27.25" hidden="false" customHeight="false" outlineLevel="0" collapsed="false">
      <c r="A87" s="23" t="s">
        <v>243</v>
      </c>
      <c r="B87" s="15" t="s">
        <v>257</v>
      </c>
      <c r="C87" s="16" t="s">
        <v>258</v>
      </c>
      <c r="D87" s="26" t="s">
        <v>259</v>
      </c>
      <c r="E87" s="18" t="n">
        <v>22</v>
      </c>
      <c r="F87" s="18" t="n">
        <v>236</v>
      </c>
      <c r="G87" s="19" t="s">
        <v>28</v>
      </c>
      <c r="H87" s="14" t="n">
        <v>18</v>
      </c>
      <c r="I87" s="14" t="n">
        <v>133</v>
      </c>
      <c r="J87" s="14" t="n">
        <v>122</v>
      </c>
      <c r="K87" s="1" t="n">
        <v>2</v>
      </c>
    </row>
    <row r="88" customFormat="false" ht="27.25" hidden="false" customHeight="false" outlineLevel="0" collapsed="false">
      <c r="A88" s="23" t="s">
        <v>243</v>
      </c>
      <c r="B88" s="15" t="s">
        <v>260</v>
      </c>
      <c r="C88" s="16" t="s">
        <v>261</v>
      </c>
      <c r="D88" s="26" t="s">
        <v>262</v>
      </c>
      <c r="E88" s="18" t="n">
        <v>957</v>
      </c>
      <c r="F88" s="18" t="n">
        <v>692</v>
      </c>
      <c r="G88" s="19" t="s">
        <v>28</v>
      </c>
      <c r="H88" s="14" t="n">
        <v>25</v>
      </c>
      <c r="I88" s="14" t="n">
        <v>93</v>
      </c>
      <c r="J88" s="14" t="n">
        <v>93</v>
      </c>
      <c r="K88" s="1" t="n">
        <v>24</v>
      </c>
    </row>
    <row r="89" customFormat="false" ht="27.25" hidden="false" customHeight="false" outlineLevel="0" collapsed="false">
      <c r="A89" s="23" t="s">
        <v>243</v>
      </c>
      <c r="B89" s="15" t="s">
        <v>263</v>
      </c>
      <c r="C89" s="16" t="s">
        <v>135</v>
      </c>
      <c r="D89" s="26" t="s">
        <v>264</v>
      </c>
      <c r="E89" s="18" t="n">
        <v>8</v>
      </c>
      <c r="F89" s="18" t="n">
        <v>71</v>
      </c>
      <c r="G89" s="19" t="s">
        <v>28</v>
      </c>
      <c r="H89" s="14" t="n">
        <v>6</v>
      </c>
      <c r="I89" s="14" t="n">
        <v>36</v>
      </c>
      <c r="J89" s="14" t="n">
        <v>36</v>
      </c>
      <c r="K89" s="1" t="n">
        <v>1</v>
      </c>
    </row>
    <row r="90" customFormat="false" ht="27.25" hidden="false" customHeight="false" outlineLevel="0" collapsed="false">
      <c r="A90" s="23" t="s">
        <v>243</v>
      </c>
      <c r="B90" s="15" t="s">
        <v>265</v>
      </c>
      <c r="C90" s="16" t="s">
        <v>266</v>
      </c>
      <c r="D90" s="26" t="s">
        <v>264</v>
      </c>
      <c r="E90" s="18" t="n">
        <v>41</v>
      </c>
      <c r="F90" s="18" t="n">
        <v>115</v>
      </c>
      <c r="G90" s="19" t="s">
        <v>28</v>
      </c>
      <c r="H90" s="14" t="s">
        <v>28</v>
      </c>
      <c r="I90" s="14" t="n">
        <v>62</v>
      </c>
      <c r="J90" s="14" t="n">
        <v>36</v>
      </c>
      <c r="K90" s="1" t="n">
        <v>147</v>
      </c>
    </row>
    <row r="91" customFormat="false" ht="27.25" hidden="false" customHeight="false" outlineLevel="0" collapsed="false">
      <c r="A91" s="23" t="s">
        <v>243</v>
      </c>
      <c r="B91" s="15" t="s">
        <v>267</v>
      </c>
      <c r="C91" s="16" t="s">
        <v>268</v>
      </c>
      <c r="D91" s="26" t="s">
        <v>269</v>
      </c>
      <c r="E91" s="18" t="n">
        <v>17</v>
      </c>
      <c r="F91" s="18" t="n">
        <v>388</v>
      </c>
      <c r="G91" s="19" t="s">
        <v>28</v>
      </c>
      <c r="H91" s="14" t="n">
        <v>28</v>
      </c>
      <c r="I91" s="14" t="n">
        <v>213</v>
      </c>
      <c r="J91" s="14" t="n">
        <v>197</v>
      </c>
      <c r="K91" s="1" t="n">
        <v>12</v>
      </c>
    </row>
    <row r="92" customFormat="false" ht="27.25" hidden="false" customHeight="false" outlineLevel="0" collapsed="false">
      <c r="A92" s="23" t="s">
        <v>243</v>
      </c>
      <c r="B92" s="15" t="s">
        <v>270</v>
      </c>
      <c r="C92" s="16" t="s">
        <v>271</v>
      </c>
      <c r="D92" s="26" t="s">
        <v>272</v>
      </c>
      <c r="E92" s="18" t="n">
        <v>76</v>
      </c>
      <c r="F92" s="18" t="n">
        <v>123</v>
      </c>
      <c r="G92" s="19" t="s">
        <v>28</v>
      </c>
      <c r="H92" s="14" t="s">
        <v>28</v>
      </c>
      <c r="I92" s="14" t="n">
        <v>24</v>
      </c>
      <c r="J92" s="14" t="n">
        <v>45</v>
      </c>
      <c r="K92" s="1" t="n">
        <v>0</v>
      </c>
    </row>
    <row r="93" customFormat="false" ht="27.25" hidden="false" customHeight="false" outlineLevel="0" collapsed="false">
      <c r="A93" s="23" t="s">
        <v>243</v>
      </c>
      <c r="B93" s="15" t="s">
        <v>273</v>
      </c>
      <c r="C93" s="16" t="s">
        <v>274</v>
      </c>
      <c r="D93" s="24" t="s">
        <v>275</v>
      </c>
      <c r="E93" s="18" t="n">
        <v>296</v>
      </c>
      <c r="F93" s="18" t="n">
        <v>876</v>
      </c>
      <c r="G93" s="19" t="s">
        <v>28</v>
      </c>
      <c r="H93" s="14" t="n">
        <v>70</v>
      </c>
      <c r="I93" s="14" t="n">
        <v>343</v>
      </c>
      <c r="J93" s="14" t="n">
        <v>398</v>
      </c>
      <c r="K93" s="1" t="n">
        <v>20</v>
      </c>
    </row>
    <row r="94" customFormat="false" ht="27.25" hidden="false" customHeight="false" outlineLevel="0" collapsed="false">
      <c r="A94" s="23" t="s">
        <v>243</v>
      </c>
      <c r="B94" s="15" t="s">
        <v>276</v>
      </c>
      <c r="C94" s="16" t="s">
        <v>274</v>
      </c>
      <c r="D94" s="24" t="s">
        <v>277</v>
      </c>
      <c r="E94" s="18" t="n">
        <v>692</v>
      </c>
      <c r="F94" s="18" t="n">
        <v>4260</v>
      </c>
      <c r="G94" s="19" t="s">
        <v>28</v>
      </c>
      <c r="H94" s="14" t="n">
        <v>271</v>
      </c>
      <c r="I94" s="14" t="n">
        <v>2381</v>
      </c>
      <c r="J94" s="14" t="n">
        <v>1816</v>
      </c>
      <c r="K94" s="1" t="n">
        <v>188</v>
      </c>
    </row>
    <row r="95" customFormat="false" ht="15" hidden="false" customHeight="false" outlineLevel="0" collapsed="false">
      <c r="A95" s="27" t="s">
        <v>278</v>
      </c>
      <c r="B95" s="15" t="s">
        <v>279</v>
      </c>
      <c r="C95" s="16" t="s">
        <v>135</v>
      </c>
      <c r="D95" s="17" t="s">
        <v>280</v>
      </c>
      <c r="E95" s="18" t="n">
        <v>2</v>
      </c>
      <c r="F95" s="18" t="n">
        <v>3</v>
      </c>
      <c r="G95" s="19" t="s">
        <v>28</v>
      </c>
      <c r="H95" s="14" t="s">
        <v>28</v>
      </c>
      <c r="I95" s="14" t="s">
        <v>28</v>
      </c>
      <c r="J95" s="14" t="s">
        <v>28</v>
      </c>
      <c r="K95" s="1" t="n">
        <v>12</v>
      </c>
    </row>
    <row r="96" customFormat="false" ht="15" hidden="false" customHeight="false" outlineLevel="0" collapsed="false">
      <c r="A96" s="27" t="s">
        <v>278</v>
      </c>
      <c r="B96" s="15" t="s">
        <v>281</v>
      </c>
      <c r="C96" s="16" t="s">
        <v>282</v>
      </c>
      <c r="D96" s="17" t="s">
        <v>283</v>
      </c>
      <c r="E96" s="18" t="n">
        <v>21</v>
      </c>
      <c r="F96" s="18" t="n">
        <v>91</v>
      </c>
      <c r="G96" s="19" t="s">
        <v>28</v>
      </c>
      <c r="H96" s="14" t="n">
        <v>15</v>
      </c>
      <c r="I96" s="14" t="n">
        <v>57</v>
      </c>
      <c r="J96" s="14" t="n">
        <v>39</v>
      </c>
      <c r="K96" s="1" t="n">
        <v>13</v>
      </c>
    </row>
    <row r="97" customFormat="false" ht="15" hidden="false" customHeight="false" outlineLevel="0" collapsed="false">
      <c r="A97" s="27" t="s">
        <v>278</v>
      </c>
      <c r="B97" s="15" t="s">
        <v>284</v>
      </c>
      <c r="C97" s="16" t="s">
        <v>135</v>
      </c>
      <c r="D97" s="17" t="s">
        <v>285</v>
      </c>
      <c r="E97" s="28" t="n">
        <v>283</v>
      </c>
      <c r="F97" s="28" t="n">
        <v>423</v>
      </c>
      <c r="G97" s="28" t="e">
        <f aca="false">#N/A</f>
        <v>#N/A</v>
      </c>
      <c r="H97" s="28" t="n">
        <v>42</v>
      </c>
      <c r="I97" s="28" t="n">
        <v>276</v>
      </c>
      <c r="J97" s="28" t="e">
        <f aca="false">#N/A</f>
        <v>#N/A</v>
      </c>
      <c r="K97" s="1" t="n">
        <v>27</v>
      </c>
    </row>
    <row r="98" customFormat="false" ht="15" hidden="false" customHeight="false" outlineLevel="0" collapsed="false">
      <c r="A98" s="27" t="s">
        <v>278</v>
      </c>
      <c r="B98" s="15" t="s">
        <v>286</v>
      </c>
      <c r="C98" s="16" t="s">
        <v>135</v>
      </c>
      <c r="D98" s="22" t="s">
        <v>287</v>
      </c>
      <c r="E98" s="18" t="n">
        <v>40</v>
      </c>
      <c r="F98" s="18" t="n">
        <v>47</v>
      </c>
      <c r="G98" s="19" t="s">
        <v>28</v>
      </c>
      <c r="H98" s="14" t="s">
        <v>28</v>
      </c>
      <c r="I98" s="14" t="s">
        <v>28</v>
      </c>
      <c r="J98" s="14" t="s">
        <v>28</v>
      </c>
      <c r="K98" s="1" t="n">
        <v>275</v>
      </c>
    </row>
    <row r="99" customFormat="false" ht="15" hidden="false" customHeight="false" outlineLevel="0" collapsed="false">
      <c r="A99" s="27" t="s">
        <v>278</v>
      </c>
      <c r="B99" s="15" t="s">
        <v>288</v>
      </c>
      <c r="C99" s="16" t="s">
        <v>289</v>
      </c>
      <c r="D99" s="26" t="s">
        <v>290</v>
      </c>
      <c r="E99" s="18" t="n">
        <v>709</v>
      </c>
      <c r="F99" s="18" t="n">
        <v>1018</v>
      </c>
      <c r="G99" s="19" t="s">
        <v>28</v>
      </c>
      <c r="H99" s="14" t="n">
        <v>45</v>
      </c>
      <c r="I99" s="14" t="n">
        <v>413</v>
      </c>
      <c r="J99" s="14" t="n">
        <v>163</v>
      </c>
      <c r="K99" s="1" t="n">
        <v>119</v>
      </c>
    </row>
    <row r="100" customFormat="false" ht="15" hidden="false" customHeight="false" outlineLevel="0" collapsed="false">
      <c r="A100" s="27" t="s">
        <v>278</v>
      </c>
      <c r="B100" s="15" t="s">
        <v>291</v>
      </c>
      <c r="C100" s="16" t="s">
        <v>292</v>
      </c>
      <c r="D100" s="17" t="s">
        <v>293</v>
      </c>
      <c r="E100" s="18" t="n">
        <v>1622</v>
      </c>
      <c r="F100" s="18" t="n">
        <v>5938</v>
      </c>
      <c r="G100" s="19" t="s">
        <v>28</v>
      </c>
      <c r="H100" s="14" t="n">
        <v>558</v>
      </c>
      <c r="I100" s="14" t="n">
        <v>3241</v>
      </c>
      <c r="J100" s="14" t="n">
        <v>2359</v>
      </c>
      <c r="K100" s="1" t="n">
        <v>196</v>
      </c>
    </row>
    <row r="101" customFormat="false" ht="15" hidden="false" customHeight="false" outlineLevel="0" collapsed="false">
      <c r="A101" s="20" t="s">
        <v>294</v>
      </c>
      <c r="B101" s="15" t="s">
        <v>295</v>
      </c>
      <c r="C101" s="16" t="s">
        <v>296</v>
      </c>
      <c r="D101" s="17" t="s">
        <v>297</v>
      </c>
      <c r="E101" s="18" t="n">
        <v>12587</v>
      </c>
      <c r="F101" s="18" t="n">
        <v>17559</v>
      </c>
      <c r="G101" s="19" t="n">
        <v>146</v>
      </c>
      <c r="H101" s="14" t="n">
        <v>617</v>
      </c>
      <c r="I101" s="14" t="n">
        <v>3439</v>
      </c>
      <c r="J101" s="14" t="n">
        <v>2680</v>
      </c>
      <c r="K101" s="1" t="n">
        <v>2005</v>
      </c>
    </row>
    <row r="102" customFormat="false" ht="15" hidden="false" customHeight="false" outlineLevel="0" collapsed="false">
      <c r="A102" s="20" t="s">
        <v>294</v>
      </c>
      <c r="B102" s="15" t="s">
        <v>298</v>
      </c>
      <c r="C102" s="16" t="s">
        <v>299</v>
      </c>
      <c r="D102" s="17" t="s">
        <v>300</v>
      </c>
      <c r="E102" s="18" t="n">
        <v>16012</v>
      </c>
      <c r="F102" s="18" t="n">
        <v>21714</v>
      </c>
      <c r="G102" s="19" t="n">
        <v>150</v>
      </c>
      <c r="H102" s="14" t="n">
        <v>638</v>
      </c>
      <c r="I102" s="14" t="n">
        <v>4067</v>
      </c>
      <c r="J102" s="14" t="n">
        <v>2856</v>
      </c>
      <c r="K102" s="1" t="n">
        <v>3093</v>
      </c>
    </row>
    <row r="103" customFormat="false" ht="15" hidden="false" customHeight="false" outlineLevel="0" collapsed="false">
      <c r="A103" s="20" t="s">
        <v>294</v>
      </c>
      <c r="B103" s="15" t="s">
        <v>301</v>
      </c>
      <c r="C103" s="16" t="s">
        <v>302</v>
      </c>
      <c r="D103" s="24" t="s">
        <v>303</v>
      </c>
      <c r="E103" s="18" t="n">
        <v>8500</v>
      </c>
      <c r="F103" s="18" t="n">
        <v>14646</v>
      </c>
      <c r="G103" s="19" t="n">
        <v>44</v>
      </c>
      <c r="H103" s="14" t="n">
        <v>573</v>
      </c>
      <c r="I103" s="14" t="n">
        <v>4024</v>
      </c>
      <c r="J103" s="14" t="n">
        <v>2765</v>
      </c>
      <c r="K103" s="1" t="n">
        <v>4244</v>
      </c>
    </row>
    <row r="104" customFormat="false" ht="15" hidden="false" customHeight="false" outlineLevel="0" collapsed="false">
      <c r="A104" s="20" t="s">
        <v>294</v>
      </c>
      <c r="B104" s="15" t="s">
        <v>304</v>
      </c>
      <c r="C104" s="16" t="s">
        <v>305</v>
      </c>
      <c r="D104" s="24" t="s">
        <v>306</v>
      </c>
      <c r="E104" s="18" t="n">
        <v>4223</v>
      </c>
      <c r="F104" s="18" t="n">
        <v>5756</v>
      </c>
      <c r="G104" s="19" t="n">
        <v>65</v>
      </c>
      <c r="H104" s="14" t="n">
        <v>180</v>
      </c>
      <c r="I104" s="14" t="n">
        <v>1081</v>
      </c>
      <c r="J104" s="14" t="n">
        <v>922</v>
      </c>
      <c r="K104" s="1" t="n">
        <v>540</v>
      </c>
    </row>
    <row r="105" customFormat="false" ht="15" hidden="false" customHeight="false" outlineLevel="0" collapsed="false">
      <c r="A105" s="20" t="s">
        <v>294</v>
      </c>
      <c r="B105" s="15" t="s">
        <v>307</v>
      </c>
      <c r="C105" s="16" t="s">
        <v>308</v>
      </c>
      <c r="D105" s="17" t="s">
        <v>309</v>
      </c>
      <c r="E105" s="18" t="n">
        <v>11489</v>
      </c>
      <c r="F105" s="18" t="n">
        <v>15768</v>
      </c>
      <c r="G105" s="19" t="n">
        <v>147</v>
      </c>
      <c r="H105" s="14" t="n">
        <v>369</v>
      </c>
      <c r="I105" s="14" t="n">
        <v>3110</v>
      </c>
      <c r="J105" s="14" t="n">
        <v>1371</v>
      </c>
      <c r="K105" s="1" t="n">
        <v>12570</v>
      </c>
    </row>
    <row r="106" customFormat="false" ht="15" hidden="false" customHeight="false" outlineLevel="0" collapsed="false">
      <c r="A106" s="20" t="s">
        <v>294</v>
      </c>
      <c r="B106" s="15" t="s">
        <v>310</v>
      </c>
      <c r="C106" s="16" t="s">
        <v>311</v>
      </c>
      <c r="D106" s="24" t="s">
        <v>312</v>
      </c>
      <c r="E106" s="18" t="n">
        <v>4228</v>
      </c>
      <c r="F106" s="18" t="n">
        <v>6526</v>
      </c>
      <c r="G106" s="19" t="n">
        <v>119</v>
      </c>
      <c r="H106" s="14" t="n">
        <v>333</v>
      </c>
      <c r="I106" s="14" t="n">
        <v>1596</v>
      </c>
      <c r="J106" s="14" t="n">
        <v>1284</v>
      </c>
      <c r="K106" s="1" t="n">
        <v>399</v>
      </c>
    </row>
    <row r="107" customFormat="false" ht="15" hidden="false" customHeight="false" outlineLevel="0" collapsed="false">
      <c r="A107" s="20" t="s">
        <v>294</v>
      </c>
      <c r="B107" s="15" t="s">
        <v>313</v>
      </c>
      <c r="C107" s="16" t="s">
        <v>314</v>
      </c>
      <c r="D107" s="24" t="s">
        <v>315</v>
      </c>
      <c r="E107" s="18" t="n">
        <v>9372</v>
      </c>
      <c r="F107" s="18" t="n">
        <v>11927</v>
      </c>
      <c r="G107" s="19" t="n">
        <v>149</v>
      </c>
      <c r="H107" s="14" t="n">
        <v>394</v>
      </c>
      <c r="I107" s="14" t="n">
        <v>1914</v>
      </c>
      <c r="J107" s="14" t="n">
        <v>1537</v>
      </c>
      <c r="K107" s="1" t="n">
        <v>304</v>
      </c>
    </row>
    <row r="108" customFormat="false" ht="15" hidden="false" customHeight="false" outlineLevel="0" collapsed="false">
      <c r="A108" s="20" t="s">
        <v>294</v>
      </c>
      <c r="B108" s="15" t="s">
        <v>316</v>
      </c>
      <c r="C108" s="16" t="s">
        <v>317</v>
      </c>
      <c r="D108" s="17" t="s">
        <v>318</v>
      </c>
      <c r="E108" s="18" t="n">
        <v>13859</v>
      </c>
      <c r="F108" s="18" t="n">
        <v>18059</v>
      </c>
      <c r="G108" s="19" t="n">
        <v>142</v>
      </c>
      <c r="H108" s="14" t="n">
        <v>587</v>
      </c>
      <c r="I108" s="14" t="n">
        <v>3075</v>
      </c>
      <c r="J108" s="14" t="n">
        <v>2454</v>
      </c>
      <c r="K108" s="1" t="n">
        <v>2428</v>
      </c>
    </row>
    <row r="109" customFormat="false" ht="15" hidden="false" customHeight="false" outlineLevel="0" collapsed="false">
      <c r="A109" s="20" t="s">
        <v>294</v>
      </c>
      <c r="B109" s="15" t="s">
        <v>319</v>
      </c>
      <c r="C109" s="16" t="s">
        <v>320</v>
      </c>
      <c r="D109" s="17" t="s">
        <v>321</v>
      </c>
      <c r="E109" s="18" t="n">
        <v>8290</v>
      </c>
      <c r="F109" s="18" t="n">
        <v>13095</v>
      </c>
      <c r="G109" s="19" t="n">
        <v>75</v>
      </c>
      <c r="H109" s="14" t="n">
        <v>457</v>
      </c>
      <c r="I109" s="14" t="n">
        <v>2840</v>
      </c>
      <c r="J109" s="14" t="n">
        <v>2235</v>
      </c>
      <c r="K109" s="1" t="n">
        <v>6351</v>
      </c>
    </row>
    <row r="110" customFormat="false" ht="15" hidden="false" customHeight="false" outlineLevel="0" collapsed="false">
      <c r="A110" s="20" t="s">
        <v>294</v>
      </c>
      <c r="B110" s="15" t="s">
        <v>322</v>
      </c>
      <c r="C110" s="16" t="s">
        <v>323</v>
      </c>
      <c r="D110" s="17" t="s">
        <v>324</v>
      </c>
      <c r="E110" s="18" t="n">
        <v>15873</v>
      </c>
      <c r="F110" s="18" t="n">
        <v>20173</v>
      </c>
      <c r="G110" s="19" t="n">
        <v>151</v>
      </c>
      <c r="H110" s="14" t="n">
        <v>644</v>
      </c>
      <c r="I110" s="14" t="n">
        <v>3390</v>
      </c>
      <c r="J110" s="14" t="n">
        <v>2614</v>
      </c>
      <c r="K110" s="1" t="n">
        <v>3731</v>
      </c>
    </row>
    <row r="111" customFormat="false" ht="15" hidden="false" customHeight="false" outlineLevel="0" collapsed="false">
      <c r="A111" s="20" t="s">
        <v>294</v>
      </c>
      <c r="B111" s="15" t="s">
        <v>325</v>
      </c>
      <c r="C111" s="16" t="s">
        <v>326</v>
      </c>
      <c r="D111" s="17" t="s">
        <v>327</v>
      </c>
      <c r="E111" s="18" t="n">
        <v>89</v>
      </c>
      <c r="F111" s="18" t="n">
        <v>417</v>
      </c>
      <c r="G111" s="19" t="s">
        <v>28</v>
      </c>
      <c r="H111" s="14" t="s">
        <v>28</v>
      </c>
      <c r="I111" s="14" t="n">
        <v>261</v>
      </c>
      <c r="J111" s="14" t="n">
        <v>209</v>
      </c>
      <c r="K111" s="1" t="n">
        <v>26</v>
      </c>
    </row>
    <row r="112" customFormat="false" ht="15" hidden="false" customHeight="false" outlineLevel="0" collapsed="false">
      <c r="A112" s="20" t="s">
        <v>294</v>
      </c>
      <c r="B112" s="15" t="s">
        <v>328</v>
      </c>
      <c r="C112" s="16" t="s">
        <v>329</v>
      </c>
      <c r="D112" s="17" t="s">
        <v>330</v>
      </c>
      <c r="E112" s="18" t="n">
        <v>16547</v>
      </c>
      <c r="F112" s="18" t="n">
        <v>21593</v>
      </c>
      <c r="G112" s="19" t="n">
        <v>156</v>
      </c>
      <c r="H112" s="14" t="n">
        <v>667</v>
      </c>
      <c r="I112" s="14" t="n">
        <v>3828</v>
      </c>
      <c r="J112" s="14" t="n">
        <v>2813</v>
      </c>
      <c r="K112" s="1" t="n">
        <v>1994</v>
      </c>
    </row>
    <row r="113" customFormat="false" ht="15" hidden="false" customHeight="false" outlineLevel="0" collapsed="false">
      <c r="A113" s="20" t="s">
        <v>294</v>
      </c>
      <c r="B113" s="15" t="s">
        <v>331</v>
      </c>
      <c r="C113" s="16" t="s">
        <v>332</v>
      </c>
      <c r="D113" s="17" t="s">
        <v>333</v>
      </c>
      <c r="E113" s="18" t="n">
        <v>2982</v>
      </c>
      <c r="F113" s="18" t="n">
        <v>7825</v>
      </c>
      <c r="G113" s="19" t="n">
        <v>144</v>
      </c>
      <c r="H113" s="14" t="n">
        <v>579</v>
      </c>
      <c r="I113" s="14" t="n">
        <v>2736</v>
      </c>
      <c r="J113" s="14" t="n">
        <v>2275</v>
      </c>
      <c r="K113" s="1" t="n">
        <v>342</v>
      </c>
    </row>
    <row r="114" customFormat="false" ht="15" hidden="false" customHeight="false" outlineLevel="0" collapsed="false">
      <c r="A114" s="20" t="s">
        <v>294</v>
      </c>
      <c r="B114" s="15" t="s">
        <v>334</v>
      </c>
      <c r="C114" s="16" t="s">
        <v>335</v>
      </c>
      <c r="D114" s="17" t="s">
        <v>336</v>
      </c>
      <c r="E114" s="18" t="n">
        <v>15376</v>
      </c>
      <c r="F114" s="18" t="n">
        <v>20959</v>
      </c>
      <c r="G114" s="19" t="n">
        <v>52</v>
      </c>
      <c r="H114" s="14" t="n">
        <v>637</v>
      </c>
      <c r="I114" s="14" t="n">
        <v>3971</v>
      </c>
      <c r="J114" s="14" t="n">
        <v>2902</v>
      </c>
      <c r="K114" s="1" t="n">
        <v>2884</v>
      </c>
    </row>
    <row r="115" customFormat="false" ht="15" hidden="false" customHeight="false" outlineLevel="0" collapsed="false">
      <c r="A115" s="20" t="s">
        <v>294</v>
      </c>
      <c r="B115" s="15" t="s">
        <v>337</v>
      </c>
      <c r="C115" s="16" t="s">
        <v>338</v>
      </c>
      <c r="D115" s="17" t="s">
        <v>339</v>
      </c>
      <c r="E115" s="18" t="n">
        <v>539</v>
      </c>
      <c r="F115" s="18" t="n">
        <v>675</v>
      </c>
      <c r="G115" s="19" t="n">
        <v>169</v>
      </c>
      <c r="H115" s="14" t="n">
        <v>64</v>
      </c>
      <c r="I115" s="14" t="n">
        <v>118</v>
      </c>
      <c r="J115" s="14" t="n">
        <v>220</v>
      </c>
      <c r="K115" s="1" t="n">
        <v>32</v>
      </c>
    </row>
    <row r="116" customFormat="false" ht="15" hidden="false" customHeight="false" outlineLevel="0" collapsed="false">
      <c r="A116" s="20" t="s">
        <v>294</v>
      </c>
      <c r="B116" s="15" t="s">
        <v>340</v>
      </c>
      <c r="C116" s="16" t="s">
        <v>341</v>
      </c>
      <c r="D116" s="17" t="s">
        <v>342</v>
      </c>
      <c r="E116" s="18" t="n">
        <v>503</v>
      </c>
      <c r="F116" s="18" t="n">
        <v>483</v>
      </c>
      <c r="G116" s="19" t="n">
        <v>64</v>
      </c>
      <c r="H116" s="14" t="n">
        <v>30</v>
      </c>
      <c r="I116" s="14" t="n">
        <v>87</v>
      </c>
      <c r="J116" s="14" t="n">
        <v>107</v>
      </c>
      <c r="K116" s="1" t="n">
        <v>9</v>
      </c>
    </row>
    <row r="117" customFormat="false" ht="15" hidden="false" customHeight="false" outlineLevel="0" collapsed="false">
      <c r="A117" s="20" t="s">
        <v>294</v>
      </c>
      <c r="B117" s="15" t="s">
        <v>343</v>
      </c>
      <c r="C117" s="16" t="s">
        <v>344</v>
      </c>
      <c r="D117" s="17" t="s">
        <v>345</v>
      </c>
      <c r="E117" s="18" t="n">
        <v>11389</v>
      </c>
      <c r="F117" s="18" t="n">
        <v>16634</v>
      </c>
      <c r="G117" s="19" t="n">
        <v>123</v>
      </c>
      <c r="H117" s="14" t="n">
        <v>486</v>
      </c>
      <c r="I117" s="14" t="n">
        <v>3003</v>
      </c>
      <c r="J117" s="14" t="n">
        <v>2936</v>
      </c>
      <c r="K117" s="1" t="n">
        <v>6546</v>
      </c>
    </row>
    <row r="118" customFormat="false" ht="15" hidden="false" customHeight="false" outlineLevel="0" collapsed="false">
      <c r="A118" s="20" t="s">
        <v>294</v>
      </c>
      <c r="B118" s="15" t="s">
        <v>346</v>
      </c>
      <c r="C118" s="16" t="s">
        <v>347</v>
      </c>
      <c r="D118" s="17" t="s">
        <v>348</v>
      </c>
      <c r="E118" s="18" t="n">
        <v>14756</v>
      </c>
      <c r="F118" s="18" t="n">
        <v>21027</v>
      </c>
      <c r="G118" s="19" t="n">
        <v>164</v>
      </c>
      <c r="H118" s="14" t="n">
        <v>690</v>
      </c>
      <c r="I118" s="14" t="n">
        <v>4326</v>
      </c>
      <c r="J118" s="14" t="n">
        <v>3332</v>
      </c>
      <c r="K118" s="1" t="n">
        <v>9734</v>
      </c>
    </row>
    <row r="119" customFormat="false" ht="15" hidden="false" customHeight="false" outlineLevel="0" collapsed="false">
      <c r="A119" s="20" t="s">
        <v>294</v>
      </c>
      <c r="B119" s="15" t="s">
        <v>349</v>
      </c>
      <c r="C119" s="16" t="s">
        <v>350</v>
      </c>
      <c r="D119" s="17" t="s">
        <v>351</v>
      </c>
      <c r="E119" s="18" t="n">
        <v>15553</v>
      </c>
      <c r="F119" s="18" t="n">
        <v>20887</v>
      </c>
      <c r="G119" s="19" t="s">
        <v>28</v>
      </c>
      <c r="H119" s="14" t="n">
        <v>609</v>
      </c>
      <c r="I119" s="14" t="n">
        <v>4198</v>
      </c>
      <c r="J119" s="14" t="n">
        <v>3302</v>
      </c>
      <c r="K119" s="1" t="n">
        <v>3767</v>
      </c>
    </row>
    <row r="120" customFormat="false" ht="15" hidden="false" customHeight="false" outlineLevel="0" collapsed="false">
      <c r="A120" s="20" t="s">
        <v>294</v>
      </c>
      <c r="B120" s="15" t="s">
        <v>352</v>
      </c>
      <c r="C120" s="16" t="s">
        <v>353</v>
      </c>
      <c r="D120" s="17" t="s">
        <v>354</v>
      </c>
      <c r="E120" s="18" t="n">
        <v>1723</v>
      </c>
      <c r="F120" s="18" t="n">
        <v>1922</v>
      </c>
      <c r="G120" s="19" t="s">
        <v>28</v>
      </c>
      <c r="H120" s="14" t="n">
        <v>40</v>
      </c>
      <c r="I120" s="14" t="n">
        <v>303</v>
      </c>
      <c r="J120" s="14" t="n">
        <v>244</v>
      </c>
      <c r="K120" s="1" t="n">
        <v>100</v>
      </c>
    </row>
    <row r="121" customFormat="false" ht="15" hidden="false" customHeight="false" outlineLevel="0" collapsed="false">
      <c r="A121" s="20" t="s">
        <v>294</v>
      </c>
      <c r="B121" s="15" t="s">
        <v>355</v>
      </c>
      <c r="C121" s="16" t="s">
        <v>356</v>
      </c>
      <c r="D121" s="17" t="s">
        <v>357</v>
      </c>
      <c r="E121" s="18" t="n">
        <v>12234</v>
      </c>
      <c r="F121" s="18" t="n">
        <v>17781</v>
      </c>
      <c r="G121" s="19" t="n">
        <v>162</v>
      </c>
      <c r="H121" s="14" t="n">
        <v>638</v>
      </c>
      <c r="I121" s="14" t="n">
        <v>3847</v>
      </c>
      <c r="J121" s="14" t="n">
        <v>3342</v>
      </c>
      <c r="K121" s="1" t="n">
        <v>1000</v>
      </c>
    </row>
    <row r="122" customFormat="false" ht="15" hidden="false" customHeight="false" outlineLevel="0" collapsed="false">
      <c r="A122" s="20" t="s">
        <v>294</v>
      </c>
      <c r="B122" s="15" t="s">
        <v>358</v>
      </c>
      <c r="C122" s="16" t="s">
        <v>359</v>
      </c>
      <c r="D122" s="17" t="s">
        <v>360</v>
      </c>
      <c r="E122" s="18" t="n">
        <v>2240</v>
      </c>
      <c r="F122" s="18" t="n">
        <v>6289</v>
      </c>
      <c r="G122" s="19" t="s">
        <v>28</v>
      </c>
      <c r="H122" s="14" t="n">
        <v>719</v>
      </c>
      <c r="I122" s="14" t="n">
        <v>3962</v>
      </c>
      <c r="J122" s="14" t="n">
        <v>660</v>
      </c>
      <c r="K122" s="1" t="n">
        <v>2387</v>
      </c>
    </row>
    <row r="123" customFormat="false" ht="15" hidden="false" customHeight="false" outlineLevel="0" collapsed="false">
      <c r="A123" s="20" t="s">
        <v>294</v>
      </c>
      <c r="B123" s="15" t="s">
        <v>361</v>
      </c>
      <c r="C123" s="16" t="s">
        <v>362</v>
      </c>
      <c r="D123" s="17" t="s">
        <v>363</v>
      </c>
      <c r="E123" s="18" t="n">
        <v>2739</v>
      </c>
      <c r="F123" s="18" t="n">
        <v>4886</v>
      </c>
      <c r="G123" s="19" t="s">
        <v>28</v>
      </c>
      <c r="H123" s="14" t="n">
        <v>239</v>
      </c>
      <c r="I123" s="14" t="n">
        <v>1872</v>
      </c>
      <c r="J123" s="14" t="n">
        <v>1322</v>
      </c>
      <c r="K123" s="1" t="n">
        <v>2693</v>
      </c>
    </row>
    <row r="124" customFormat="false" ht="15" hidden="false" customHeight="false" outlineLevel="0" collapsed="false">
      <c r="A124" s="20" t="s">
        <v>294</v>
      </c>
      <c r="B124" s="15" t="s">
        <v>364</v>
      </c>
      <c r="C124" s="16" t="s">
        <v>365</v>
      </c>
      <c r="D124" s="17" t="s">
        <v>366</v>
      </c>
      <c r="E124" s="18" t="n">
        <v>15338</v>
      </c>
      <c r="F124" s="18" t="n">
        <v>20446</v>
      </c>
      <c r="G124" s="19" t="n">
        <v>158</v>
      </c>
      <c r="H124" s="14" t="n">
        <v>705</v>
      </c>
      <c r="I124" s="14" t="n">
        <v>3718</v>
      </c>
      <c r="J124" s="14" t="n">
        <v>3083</v>
      </c>
      <c r="K124" s="1" t="n">
        <v>3950</v>
      </c>
    </row>
    <row r="125" customFormat="false" ht="15" hidden="false" customHeight="false" outlineLevel="0" collapsed="false">
      <c r="A125" s="20" t="s">
        <v>294</v>
      </c>
      <c r="B125" s="15" t="s">
        <v>367</v>
      </c>
      <c r="C125" s="16" t="s">
        <v>368</v>
      </c>
      <c r="D125" s="17" t="s">
        <v>369</v>
      </c>
      <c r="E125" s="18" t="n">
        <v>20196</v>
      </c>
      <c r="F125" s="18" t="n">
        <v>26883</v>
      </c>
      <c r="G125" s="19" t="n">
        <v>80</v>
      </c>
      <c r="H125" s="14" t="n">
        <v>701</v>
      </c>
      <c r="I125" s="14" t="n">
        <v>5422</v>
      </c>
      <c r="J125" s="14" t="n">
        <v>4213</v>
      </c>
      <c r="K125" s="1" t="n">
        <v>8399</v>
      </c>
    </row>
    <row r="126" customFormat="false" ht="15" hidden="false" customHeight="false" outlineLevel="0" collapsed="false">
      <c r="A126" s="29" t="s">
        <v>370</v>
      </c>
      <c r="B126" s="15" t="s">
        <v>371</v>
      </c>
      <c r="C126" s="16" t="s">
        <v>372</v>
      </c>
      <c r="D126" s="24" t="s">
        <v>373</v>
      </c>
      <c r="E126" s="18" t="n">
        <v>16295</v>
      </c>
      <c r="F126" s="18" t="n">
        <v>21385</v>
      </c>
      <c r="G126" s="19" t="n">
        <v>166</v>
      </c>
      <c r="H126" s="14" t="n">
        <v>667</v>
      </c>
      <c r="I126" s="14" t="n">
        <v>4070</v>
      </c>
      <c r="J126" s="14" t="n">
        <v>2765</v>
      </c>
      <c r="K126" s="1" t="n">
        <v>14092</v>
      </c>
    </row>
    <row r="127" customFormat="false" ht="15" hidden="false" customHeight="false" outlineLevel="0" collapsed="false">
      <c r="A127" s="29" t="s">
        <v>370</v>
      </c>
      <c r="B127" s="15" t="s">
        <v>374</v>
      </c>
      <c r="C127" s="16" t="s">
        <v>375</v>
      </c>
      <c r="D127" s="24" t="s">
        <v>376</v>
      </c>
      <c r="E127" s="18" t="n">
        <v>17459</v>
      </c>
      <c r="F127" s="18" t="n">
        <v>22708</v>
      </c>
      <c r="G127" s="19" t="n">
        <v>161</v>
      </c>
      <c r="H127" s="14" t="n">
        <v>656</v>
      </c>
      <c r="I127" s="14" t="n">
        <v>3890</v>
      </c>
      <c r="J127" s="14" t="n">
        <v>2917</v>
      </c>
      <c r="K127" s="1" t="n">
        <v>3429</v>
      </c>
    </row>
    <row r="128" customFormat="false" ht="15" hidden="false" customHeight="false" outlineLevel="0" collapsed="false">
      <c r="A128" s="29" t="s">
        <v>370</v>
      </c>
      <c r="B128" s="15" t="s">
        <v>352</v>
      </c>
      <c r="C128" s="16" t="s">
        <v>353</v>
      </c>
      <c r="D128" s="17" t="s">
        <v>354</v>
      </c>
      <c r="E128" s="18" t="n">
        <v>1723</v>
      </c>
      <c r="F128" s="18" t="n">
        <v>1922</v>
      </c>
      <c r="G128" s="19" t="s">
        <v>28</v>
      </c>
      <c r="H128" s="14" t="n">
        <v>40</v>
      </c>
      <c r="I128" s="14" t="n">
        <v>303</v>
      </c>
      <c r="J128" s="14" t="n">
        <v>244</v>
      </c>
      <c r="K128" s="1" t="n">
        <v>100</v>
      </c>
    </row>
    <row r="129" customFormat="false" ht="15" hidden="false" customHeight="false" outlineLevel="0" collapsed="false">
      <c r="A129" s="29" t="s">
        <v>370</v>
      </c>
      <c r="B129" s="15" t="s">
        <v>377</v>
      </c>
      <c r="C129" s="16" t="s">
        <v>378</v>
      </c>
      <c r="D129" s="17" t="s">
        <v>379</v>
      </c>
      <c r="E129" s="18" t="n">
        <v>540</v>
      </c>
      <c r="F129" s="18" t="n">
        <v>5577</v>
      </c>
      <c r="G129" s="19" t="n">
        <v>162</v>
      </c>
      <c r="H129" s="14" t="n">
        <v>615</v>
      </c>
      <c r="I129" s="14" t="n">
        <v>3840</v>
      </c>
      <c r="J129" s="14" t="n">
        <v>2618</v>
      </c>
      <c r="K129" s="1" t="n">
        <v>646</v>
      </c>
    </row>
    <row r="130" customFormat="false" ht="15" hidden="false" customHeight="false" outlineLevel="0" collapsed="false">
      <c r="A130" s="29" t="s">
        <v>370</v>
      </c>
      <c r="B130" s="15" t="s">
        <v>380</v>
      </c>
      <c r="C130" s="16" t="s">
        <v>381</v>
      </c>
      <c r="D130" s="17" t="s">
        <v>382</v>
      </c>
      <c r="E130" s="18" t="n">
        <v>14083</v>
      </c>
      <c r="F130" s="18" t="n">
        <v>17781</v>
      </c>
      <c r="G130" s="19" t="n">
        <v>165</v>
      </c>
      <c r="H130" s="14" t="n">
        <v>698</v>
      </c>
      <c r="I130" s="14" t="n">
        <v>3103</v>
      </c>
      <c r="J130" s="14" t="n">
        <v>2456</v>
      </c>
      <c r="K130" s="1" t="n">
        <v>769</v>
      </c>
    </row>
    <row r="131" customFormat="false" ht="15" hidden="false" customHeight="false" outlineLevel="0" collapsed="false">
      <c r="A131" s="29" t="s">
        <v>370</v>
      </c>
      <c r="B131" s="15" t="s">
        <v>355</v>
      </c>
      <c r="C131" s="16" t="s">
        <v>356</v>
      </c>
      <c r="D131" s="17" t="s">
        <v>357</v>
      </c>
      <c r="E131" s="18" t="n">
        <v>12234</v>
      </c>
      <c r="F131" s="18" t="n">
        <v>17781</v>
      </c>
      <c r="G131" s="19" t="n">
        <v>162</v>
      </c>
      <c r="H131" s="14" t="n">
        <v>638</v>
      </c>
      <c r="I131" s="14" t="n">
        <v>3847</v>
      </c>
      <c r="J131" s="14" t="n">
        <v>3342</v>
      </c>
      <c r="K131" s="1" t="n">
        <v>1000</v>
      </c>
    </row>
    <row r="132" customFormat="false" ht="15" hidden="false" customHeight="false" outlineLevel="0" collapsed="false">
      <c r="A132" s="29" t="s">
        <v>370</v>
      </c>
      <c r="B132" s="15" t="s">
        <v>383</v>
      </c>
      <c r="C132" s="16" t="s">
        <v>384</v>
      </c>
      <c r="D132" s="17" t="s">
        <v>385</v>
      </c>
      <c r="E132" s="18" t="n">
        <v>14959</v>
      </c>
      <c r="F132" s="18" t="n">
        <v>20137</v>
      </c>
      <c r="G132" s="19" t="n">
        <v>166</v>
      </c>
      <c r="H132" s="14" t="n">
        <v>706</v>
      </c>
      <c r="I132" s="14" t="n">
        <v>3900</v>
      </c>
      <c r="J132" s="14" t="n">
        <v>3089</v>
      </c>
      <c r="K132" s="1" t="n">
        <v>2281</v>
      </c>
    </row>
    <row r="133" customFormat="false" ht="15" hidden="false" customHeight="false" outlineLevel="0" collapsed="false">
      <c r="A133" s="29" t="s">
        <v>370</v>
      </c>
      <c r="B133" s="15" t="s">
        <v>386</v>
      </c>
      <c r="C133" s="16" t="s">
        <v>387</v>
      </c>
      <c r="D133" s="17" t="s">
        <v>388</v>
      </c>
      <c r="E133" s="18" t="n">
        <v>29</v>
      </c>
      <c r="F133" s="18" t="n">
        <v>87</v>
      </c>
      <c r="G133" s="19" t="s">
        <v>28</v>
      </c>
      <c r="H133" s="14" t="n">
        <v>2</v>
      </c>
      <c r="I133" s="14" t="n">
        <v>37</v>
      </c>
      <c r="J133" s="14" t="n">
        <v>29</v>
      </c>
      <c r="K133" s="1" t="n">
        <v>31</v>
      </c>
    </row>
    <row r="134" customFormat="false" ht="15" hidden="false" customHeight="false" outlineLevel="0" collapsed="false">
      <c r="A134" s="29" t="s">
        <v>370</v>
      </c>
      <c r="B134" s="15" t="s">
        <v>389</v>
      </c>
      <c r="C134" s="16" t="s">
        <v>390</v>
      </c>
      <c r="D134" s="17" t="s">
        <v>388</v>
      </c>
      <c r="E134" s="18" t="n">
        <v>2439</v>
      </c>
      <c r="F134" s="18" t="n">
        <v>3358</v>
      </c>
      <c r="G134" s="19" t="s">
        <v>28</v>
      </c>
      <c r="H134" s="14" t="n">
        <v>109</v>
      </c>
      <c r="I134" s="14" t="n">
        <v>1106</v>
      </c>
      <c r="J134" s="14" t="n">
        <v>504</v>
      </c>
      <c r="K134" s="1" t="n">
        <v>4959</v>
      </c>
    </row>
    <row r="135" customFormat="false" ht="15" hidden="false" customHeight="false" outlineLevel="0" collapsed="false">
      <c r="A135" s="29" t="s">
        <v>370</v>
      </c>
      <c r="B135" s="15" t="s">
        <v>391</v>
      </c>
      <c r="C135" s="16" t="s">
        <v>392</v>
      </c>
      <c r="D135" s="17" t="s">
        <v>393</v>
      </c>
      <c r="E135" s="18" t="n">
        <v>221</v>
      </c>
      <c r="F135" s="18" t="n">
        <v>2005</v>
      </c>
      <c r="G135" s="19" t="n">
        <v>10</v>
      </c>
      <c r="H135" s="14" t="n">
        <v>211</v>
      </c>
      <c r="I135" s="14" t="n">
        <v>1207</v>
      </c>
      <c r="J135" s="14" t="n">
        <v>856</v>
      </c>
      <c r="K135" s="1" t="n">
        <v>98</v>
      </c>
    </row>
    <row r="136" customFormat="false" ht="15" hidden="false" customHeight="false" outlineLevel="0" collapsed="false">
      <c r="A136" s="29" t="s">
        <v>370</v>
      </c>
      <c r="B136" s="15" t="s">
        <v>394</v>
      </c>
      <c r="C136" s="16" t="s">
        <v>392</v>
      </c>
      <c r="D136" s="17" t="s">
        <v>393</v>
      </c>
      <c r="E136" s="18" t="n">
        <v>349</v>
      </c>
      <c r="F136" s="18" t="n">
        <v>1697</v>
      </c>
      <c r="G136" s="19" t="s">
        <v>28</v>
      </c>
      <c r="H136" s="14" t="n">
        <v>97</v>
      </c>
      <c r="I136" s="14" t="n">
        <v>770</v>
      </c>
      <c r="J136" s="14" t="n">
        <v>621</v>
      </c>
      <c r="K136" s="1" t="n">
        <v>37</v>
      </c>
    </row>
    <row r="137" customFormat="false" ht="15" hidden="false" customHeight="false" outlineLevel="0" collapsed="false">
      <c r="A137" s="29" t="s">
        <v>370</v>
      </c>
      <c r="B137" s="15" t="s">
        <v>395</v>
      </c>
      <c r="C137" s="16" t="s">
        <v>396</v>
      </c>
      <c r="D137" s="17" t="s">
        <v>397</v>
      </c>
      <c r="E137" s="18" t="n">
        <v>2279</v>
      </c>
      <c r="F137" s="18" t="n">
        <v>3936</v>
      </c>
      <c r="G137" s="19" t="n">
        <v>10</v>
      </c>
      <c r="H137" s="14" t="n">
        <v>253</v>
      </c>
      <c r="I137" s="14" t="n">
        <v>1671</v>
      </c>
      <c r="J137" s="14" t="n">
        <v>887</v>
      </c>
      <c r="K137" s="1" t="n">
        <v>603</v>
      </c>
    </row>
    <row r="138" customFormat="false" ht="15" hidden="false" customHeight="false" outlineLevel="0" collapsed="false">
      <c r="A138" s="29" t="s">
        <v>370</v>
      </c>
      <c r="B138" s="15" t="s">
        <v>398</v>
      </c>
      <c r="C138" s="16" t="s">
        <v>396</v>
      </c>
      <c r="D138" s="17" t="s">
        <v>397</v>
      </c>
      <c r="E138" s="18" t="n">
        <v>4501</v>
      </c>
      <c r="F138" s="18" t="n">
        <v>4481</v>
      </c>
      <c r="G138" s="19" t="s">
        <v>28</v>
      </c>
      <c r="H138" s="14" t="n">
        <v>106</v>
      </c>
      <c r="I138" s="14" t="n">
        <v>742</v>
      </c>
      <c r="J138" s="14" t="n">
        <v>618</v>
      </c>
      <c r="K138" s="1" t="n">
        <v>47</v>
      </c>
    </row>
    <row r="139" customFormat="false" ht="15" hidden="false" customHeight="false" outlineLevel="0" collapsed="false">
      <c r="A139" s="29" t="s">
        <v>370</v>
      </c>
      <c r="B139" s="15" t="s">
        <v>399</v>
      </c>
      <c r="C139" s="16" t="s">
        <v>400</v>
      </c>
      <c r="D139" s="17" t="s">
        <v>401</v>
      </c>
      <c r="E139" s="18" t="n">
        <v>564</v>
      </c>
      <c r="F139" s="18" t="n">
        <v>1695</v>
      </c>
      <c r="G139" s="19" t="s">
        <v>28</v>
      </c>
      <c r="H139" s="14" t="n">
        <v>109</v>
      </c>
      <c r="I139" s="14" t="n">
        <v>644</v>
      </c>
      <c r="J139" s="14" t="n">
        <v>449</v>
      </c>
      <c r="K139" s="1" t="n">
        <v>174</v>
      </c>
    </row>
    <row r="140" customFormat="false" ht="15" hidden="false" customHeight="false" outlineLevel="0" collapsed="false">
      <c r="A140" s="29" t="s">
        <v>370</v>
      </c>
      <c r="B140" s="15" t="s">
        <v>402</v>
      </c>
      <c r="C140" s="16" t="s">
        <v>403</v>
      </c>
      <c r="D140" s="17" t="s">
        <v>404</v>
      </c>
      <c r="E140" s="18" t="n">
        <v>6841</v>
      </c>
      <c r="F140" s="18" t="n">
        <v>8996</v>
      </c>
      <c r="G140" s="19" t="n">
        <v>167</v>
      </c>
      <c r="H140" s="14" t="n">
        <v>431</v>
      </c>
      <c r="I140" s="14" t="n">
        <v>1642</v>
      </c>
      <c r="J140" s="14" t="n">
        <v>1400</v>
      </c>
      <c r="K140" s="1" t="n">
        <v>5188</v>
      </c>
    </row>
    <row r="141" customFormat="false" ht="15" hidden="false" customHeight="false" outlineLevel="0" collapsed="false">
      <c r="A141" s="29" t="s">
        <v>370</v>
      </c>
      <c r="B141" s="15" t="s">
        <v>405</v>
      </c>
      <c r="C141" s="16" t="s">
        <v>406</v>
      </c>
      <c r="D141" s="17" t="s">
        <v>407</v>
      </c>
      <c r="E141" s="18" t="n">
        <v>12383</v>
      </c>
      <c r="F141" s="18" t="n">
        <v>17541</v>
      </c>
      <c r="G141" s="19" t="s">
        <v>28</v>
      </c>
      <c r="H141" s="14" t="n">
        <v>508</v>
      </c>
      <c r="I141" s="14" t="n">
        <v>3621</v>
      </c>
      <c r="J141" s="14" t="n">
        <v>2938</v>
      </c>
      <c r="K141" s="1" t="n">
        <v>5409</v>
      </c>
    </row>
    <row r="142" customFormat="false" ht="15" hidden="false" customHeight="false" outlineLevel="0" collapsed="false">
      <c r="A142" s="29" t="s">
        <v>370</v>
      </c>
      <c r="B142" s="15" t="s">
        <v>408</v>
      </c>
      <c r="C142" s="16" t="s">
        <v>409</v>
      </c>
      <c r="D142" s="17" t="s">
        <v>410</v>
      </c>
      <c r="E142" s="18" t="n">
        <v>11673</v>
      </c>
      <c r="F142" s="18" t="n">
        <v>15992</v>
      </c>
      <c r="G142" s="19" t="n">
        <v>18</v>
      </c>
      <c r="H142" s="14" t="n">
        <v>396</v>
      </c>
      <c r="I142" s="14" t="n">
        <v>2980</v>
      </c>
      <c r="J142" s="14" t="n">
        <v>2224</v>
      </c>
      <c r="K142" s="1" t="n">
        <v>2569</v>
      </c>
    </row>
    <row r="143" customFormat="false" ht="15" hidden="false" customHeight="false" outlineLevel="0" collapsed="false">
      <c r="A143" s="29" t="s">
        <v>370</v>
      </c>
      <c r="B143" s="30" t="s">
        <v>411</v>
      </c>
      <c r="C143" s="31" t="s">
        <v>412</v>
      </c>
      <c r="D143" s="32" t="s">
        <v>413</v>
      </c>
      <c r="E143" s="33" t="n">
        <v>19062</v>
      </c>
      <c r="F143" s="33" t="n">
        <v>24746</v>
      </c>
      <c r="G143" s="34" t="n">
        <v>187</v>
      </c>
      <c r="H143" s="34" t="n">
        <v>703</v>
      </c>
      <c r="I143" s="34" t="n">
        <v>4224</v>
      </c>
      <c r="J143" s="34" t="n">
        <v>3560</v>
      </c>
      <c r="K143" s="35" t="n">
        <v>11103</v>
      </c>
    </row>
    <row r="144" customFormat="false" ht="15.75" hidden="false" customHeight="false" outlineLevel="0" collapsed="false"/>
    <row r="147" customFormat="false" ht="15" hidden="false" customHeight="false" outlineLevel="0" collapsed="false">
      <c r="F147" s="36"/>
    </row>
    <row r="148" customFormat="false" ht="15" hidden="false" customHeight="false" outlineLevel="0" collapsed="false">
      <c r="F148" s="36"/>
    </row>
    <row r="149" customFormat="false" ht="15" hidden="false" customHeight="false" outlineLevel="0" collapsed="false">
      <c r="F149" s="36"/>
      <c r="G149" s="36"/>
    </row>
    <row r="1048576" customFormat="false" ht="12.8" hidden="false" customHeight="false" outlineLevel="0" collapsed="false"/>
  </sheetData>
  <mergeCells count="8">
    <mergeCell ref="A1:A2"/>
    <mergeCell ref="B1:B2"/>
    <mergeCell ref="C1:C2"/>
    <mergeCell ref="D1:D2"/>
    <mergeCell ref="E1:E2"/>
    <mergeCell ref="F1:F2"/>
    <mergeCell ref="G1:J1"/>
    <mergeCell ref="K1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I26" activeCellId="0" sqref="I26"/>
    </sheetView>
  </sheetViews>
  <sheetFormatPr defaultColWidth="8.88671875" defaultRowHeight="15" zeroHeight="false" outlineLevelRow="0" outlineLevelCol="0"/>
  <cols>
    <col collapsed="false" customWidth="true" hidden="false" outlineLevel="0" max="1" min="1" style="1" width="26.89"/>
    <col collapsed="false" customWidth="true" hidden="false" outlineLevel="0" max="2" min="2" style="37" width="15.22"/>
    <col collapsed="false" customWidth="true" hidden="false" outlineLevel="0" max="6" min="3" style="1" width="15.33"/>
    <col collapsed="false" customWidth="true" hidden="false" outlineLevel="0" max="7" min="7" style="38" width="30.56"/>
    <col collapsed="false" customWidth="true" hidden="false" outlineLevel="0" max="8" min="8" style="1" width="20.33"/>
    <col collapsed="false" customWidth="true" hidden="false" outlineLevel="0" max="9" min="9" style="1" width="34.44"/>
    <col collapsed="false" customWidth="false" hidden="false" outlineLevel="0" max="1024" min="10" style="1" width="8.88"/>
  </cols>
  <sheetData>
    <row r="1" customFormat="false" ht="15.75" hidden="false" customHeight="false" outlineLevel="0" collapsed="false">
      <c r="A1" s="38" t="s">
        <v>414</v>
      </c>
      <c r="B1" s="39"/>
      <c r="C1" s="40"/>
      <c r="D1" s="40"/>
      <c r="E1" s="40"/>
      <c r="F1" s="40"/>
    </row>
    <row r="2" customFormat="false" ht="15.75" hidden="false" customHeight="false" outlineLevel="0" collapsed="false">
      <c r="A2" s="41" t="s">
        <v>415</v>
      </c>
      <c r="B2" s="42" t="s">
        <v>416</v>
      </c>
      <c r="C2" s="41" t="s">
        <v>417</v>
      </c>
      <c r="D2" s="41" t="s">
        <v>418</v>
      </c>
      <c r="E2" s="41" t="s">
        <v>419</v>
      </c>
      <c r="F2" s="41" t="s">
        <v>420</v>
      </c>
      <c r="G2" s="43" t="s">
        <v>421</v>
      </c>
      <c r="H2" s="44" t="s">
        <v>422</v>
      </c>
      <c r="I2" s="44" t="s">
        <v>423</v>
      </c>
    </row>
    <row r="3" customFormat="false" ht="15" hidden="false" customHeight="false" outlineLevel="0" collapsed="false">
      <c r="A3" s="45" t="s">
        <v>424</v>
      </c>
      <c r="B3" s="39" t="s">
        <v>425</v>
      </c>
      <c r="C3" s="40" t="s">
        <v>426</v>
      </c>
      <c r="D3" s="28" t="n">
        <v>35306537802</v>
      </c>
      <c r="E3" s="46" t="n">
        <v>54.91</v>
      </c>
      <c r="F3" s="28" t="n">
        <v>178945938</v>
      </c>
      <c r="G3" s="38" t="s">
        <v>427</v>
      </c>
      <c r="H3" s="47" t="s">
        <v>428</v>
      </c>
      <c r="I3" s="48" t="s">
        <v>429</v>
      </c>
    </row>
    <row r="4" customFormat="false" ht="15" hidden="false" customHeight="false" outlineLevel="0" collapsed="false">
      <c r="A4" s="45"/>
      <c r="B4" s="39" t="s">
        <v>430</v>
      </c>
      <c r="C4" s="40" t="s">
        <v>426</v>
      </c>
      <c r="D4" s="28" t="n">
        <v>39094876638</v>
      </c>
      <c r="E4" s="46" t="n">
        <v>60.84</v>
      </c>
      <c r="F4" s="28" t="n">
        <v>198143365</v>
      </c>
      <c r="G4" s="38" t="s">
        <v>427</v>
      </c>
      <c r="H4" s="47" t="s">
        <v>431</v>
      </c>
      <c r="I4" s="48"/>
    </row>
    <row r="5" customFormat="false" ht="15" hidden="false" customHeight="false" outlineLevel="0" collapsed="false">
      <c r="A5" s="45"/>
      <c r="B5" s="49" t="s">
        <v>432</v>
      </c>
      <c r="C5" s="40" t="s">
        <v>426</v>
      </c>
      <c r="D5" s="28" t="n">
        <v>34724751061</v>
      </c>
      <c r="E5" s="46" t="n">
        <v>53.89</v>
      </c>
      <c r="F5" s="28" t="n">
        <v>176015464</v>
      </c>
      <c r="G5" s="38" t="s">
        <v>427</v>
      </c>
      <c r="H5" s="1" t="s">
        <v>433</v>
      </c>
      <c r="I5" s="48"/>
    </row>
    <row r="6" customFormat="false" ht="15" hidden="false" customHeight="false" outlineLevel="0" collapsed="false">
      <c r="A6" s="45"/>
      <c r="B6" s="39" t="s">
        <v>434</v>
      </c>
      <c r="C6" s="40" t="s">
        <v>426</v>
      </c>
      <c r="D6" s="28" t="n">
        <v>45548660624</v>
      </c>
      <c r="E6" s="46" t="n">
        <v>70.63</v>
      </c>
      <c r="F6" s="28" t="n">
        <v>230009431</v>
      </c>
      <c r="G6" s="38" t="s">
        <v>427</v>
      </c>
      <c r="H6" s="47" t="s">
        <v>435</v>
      </c>
      <c r="I6" s="48"/>
    </row>
    <row r="7" customFormat="false" ht="15" hidden="false" customHeight="false" outlineLevel="0" collapsed="false">
      <c r="A7" s="45"/>
      <c r="B7" s="39" t="s">
        <v>436</v>
      </c>
      <c r="C7" s="40" t="s">
        <v>426</v>
      </c>
      <c r="D7" s="28" t="n">
        <v>53487641681</v>
      </c>
      <c r="E7" s="46" t="n">
        <v>83.13</v>
      </c>
      <c r="F7" s="28" t="n">
        <v>269556882</v>
      </c>
      <c r="G7" s="38" t="s">
        <v>427</v>
      </c>
      <c r="H7" s="47" t="s">
        <v>437</v>
      </c>
      <c r="I7" s="48"/>
    </row>
    <row r="8" customFormat="false" ht="15" hidden="false" customHeight="false" outlineLevel="0" collapsed="false">
      <c r="A8" s="45"/>
      <c r="B8" s="39" t="s">
        <v>438</v>
      </c>
      <c r="C8" s="40" t="s">
        <v>426</v>
      </c>
      <c r="D8" s="28" t="n">
        <v>32684205384</v>
      </c>
      <c r="E8" s="46" t="n">
        <v>50.65</v>
      </c>
      <c r="F8" s="28" t="n">
        <v>164620027</v>
      </c>
      <c r="G8" s="38" t="s">
        <v>427</v>
      </c>
      <c r="H8" s="1" t="s">
        <v>439</v>
      </c>
      <c r="I8" s="48"/>
    </row>
    <row r="9" customFormat="false" ht="15" hidden="false" customHeight="true" outlineLevel="0" collapsed="false">
      <c r="A9" s="50" t="s">
        <v>440</v>
      </c>
      <c r="B9" s="51" t="s">
        <v>441</v>
      </c>
      <c r="C9" s="50" t="s">
        <v>426</v>
      </c>
      <c r="D9" s="52" t="n">
        <v>10527760200</v>
      </c>
      <c r="E9" s="53" t="n">
        <v>14.86</v>
      </c>
      <c r="F9" s="52" t="n">
        <v>35092534</v>
      </c>
      <c r="G9" s="54" t="s">
        <v>442</v>
      </c>
      <c r="H9" s="55" t="s">
        <v>443</v>
      </c>
      <c r="I9" s="56" t="s">
        <v>444</v>
      </c>
    </row>
    <row r="10" customFormat="false" ht="15" hidden="false" customHeight="false" outlineLevel="0" collapsed="false">
      <c r="A10" s="50"/>
      <c r="B10" s="51" t="s">
        <v>445</v>
      </c>
      <c r="C10" s="50" t="s">
        <v>426</v>
      </c>
      <c r="D10" s="52" t="n">
        <v>11232775200</v>
      </c>
      <c r="E10" s="53" t="n">
        <v>15.85</v>
      </c>
      <c r="F10" s="52" t="n">
        <v>37442584</v>
      </c>
      <c r="G10" s="54" t="s">
        <v>442</v>
      </c>
      <c r="H10" s="55" t="s">
        <v>446</v>
      </c>
      <c r="I10" s="56"/>
    </row>
    <row r="11" customFormat="false" ht="15" hidden="false" customHeight="false" outlineLevel="0" collapsed="false">
      <c r="A11" s="50"/>
      <c r="B11" s="51" t="s">
        <v>447</v>
      </c>
      <c r="C11" s="50" t="s">
        <v>426</v>
      </c>
      <c r="D11" s="52" t="n">
        <v>11269521000</v>
      </c>
      <c r="E11" s="53" t="n">
        <v>15.9</v>
      </c>
      <c r="F11" s="52" t="n">
        <v>37565070</v>
      </c>
      <c r="G11" s="54" t="s">
        <v>442</v>
      </c>
      <c r="H11" s="55" t="s">
        <v>448</v>
      </c>
      <c r="I11" s="56"/>
    </row>
    <row r="12" customFormat="false" ht="15" hidden="false" customHeight="false" outlineLevel="0" collapsed="false">
      <c r="A12" s="50"/>
      <c r="B12" s="51" t="s">
        <v>449</v>
      </c>
      <c r="C12" s="50" t="s">
        <v>426</v>
      </c>
      <c r="D12" s="52" t="n">
        <v>10107239100</v>
      </c>
      <c r="E12" s="53" t="n">
        <v>14.26</v>
      </c>
      <c r="F12" s="52" t="n">
        <v>33690797</v>
      </c>
      <c r="G12" s="54" t="s">
        <v>442</v>
      </c>
      <c r="H12" s="55" t="s">
        <v>450</v>
      </c>
      <c r="I12" s="56"/>
    </row>
    <row r="13" customFormat="false" ht="15" hidden="false" customHeight="false" outlineLevel="0" collapsed="false">
      <c r="A13" s="50"/>
      <c r="B13" s="51" t="s">
        <v>451</v>
      </c>
      <c r="C13" s="50" t="s">
        <v>426</v>
      </c>
      <c r="D13" s="52" t="n">
        <v>10772740200</v>
      </c>
      <c r="E13" s="53" t="n">
        <v>15.2</v>
      </c>
      <c r="F13" s="52" t="n">
        <v>35909134</v>
      </c>
      <c r="G13" s="54" t="s">
        <v>442</v>
      </c>
      <c r="H13" s="55" t="s">
        <v>452</v>
      </c>
      <c r="I13" s="56"/>
    </row>
    <row r="14" customFormat="false" ht="15" hidden="false" customHeight="false" outlineLevel="0" collapsed="false">
      <c r="A14" s="50"/>
      <c r="B14" s="51" t="s">
        <v>453</v>
      </c>
      <c r="C14" s="50" t="s">
        <v>426</v>
      </c>
      <c r="D14" s="52" t="n">
        <v>10583911200</v>
      </c>
      <c r="E14" s="53" t="n">
        <v>14.94</v>
      </c>
      <c r="F14" s="52" t="n">
        <v>35279704</v>
      </c>
      <c r="G14" s="54" t="s">
        <v>442</v>
      </c>
      <c r="H14" s="55" t="s">
        <v>454</v>
      </c>
      <c r="I14" s="56"/>
    </row>
    <row r="15" customFormat="false" ht="15" hidden="false" customHeight="false" outlineLevel="0" collapsed="false">
      <c r="A15" s="50"/>
      <c r="B15" s="51" t="s">
        <v>455</v>
      </c>
      <c r="C15" s="50" t="s">
        <v>426</v>
      </c>
      <c r="D15" s="52" t="n">
        <v>11256928200</v>
      </c>
      <c r="E15" s="53" t="n">
        <v>15.89</v>
      </c>
      <c r="F15" s="52" t="n">
        <v>37523094</v>
      </c>
      <c r="G15" s="54" t="s">
        <v>442</v>
      </c>
      <c r="H15" s="55" t="s">
        <v>456</v>
      </c>
      <c r="I15" s="56"/>
    </row>
    <row r="16" customFormat="false" ht="15" hidden="false" customHeight="false" outlineLevel="0" collapsed="false">
      <c r="A16" s="50"/>
      <c r="B16" s="51" t="s">
        <v>457</v>
      </c>
      <c r="C16" s="50" t="s">
        <v>426</v>
      </c>
      <c r="D16" s="52" t="n">
        <v>10081077000</v>
      </c>
      <c r="E16" s="53" t="n">
        <v>14.22</v>
      </c>
      <c r="F16" s="52" t="n">
        <v>33603590</v>
      </c>
      <c r="G16" s="54" t="s">
        <v>442</v>
      </c>
      <c r="H16" s="55" t="s">
        <v>458</v>
      </c>
      <c r="I16" s="56"/>
    </row>
    <row r="17" customFormat="false" ht="15" hidden="false" customHeight="false" outlineLevel="0" collapsed="false">
      <c r="A17" s="50"/>
      <c r="B17" s="51" t="s">
        <v>459</v>
      </c>
      <c r="C17" s="50" t="s">
        <v>426</v>
      </c>
      <c r="D17" s="52" t="n">
        <v>10212214200</v>
      </c>
      <c r="E17" s="53" t="n">
        <v>14.41</v>
      </c>
      <c r="F17" s="52" t="n">
        <v>34040714</v>
      </c>
      <c r="G17" s="54" t="s">
        <v>442</v>
      </c>
      <c r="H17" s="55" t="s">
        <v>460</v>
      </c>
      <c r="I17" s="56"/>
    </row>
    <row r="18" customFormat="false" ht="15" hidden="false" customHeight="false" outlineLevel="0" collapsed="false">
      <c r="A18" s="50"/>
      <c r="B18" s="51" t="s">
        <v>461</v>
      </c>
      <c r="C18" s="50" t="s">
        <v>426</v>
      </c>
      <c r="D18" s="52" t="n">
        <v>10889214300</v>
      </c>
      <c r="E18" s="53" t="n">
        <v>15.37</v>
      </c>
      <c r="F18" s="52" t="n">
        <v>36297381</v>
      </c>
      <c r="G18" s="54" t="s">
        <v>442</v>
      </c>
      <c r="H18" s="55" t="s">
        <v>462</v>
      </c>
      <c r="I18" s="56"/>
    </row>
    <row r="19" customFormat="false" ht="15" hidden="false" customHeight="false" outlineLevel="0" collapsed="false">
      <c r="A19" s="50"/>
      <c r="B19" s="51" t="s">
        <v>463</v>
      </c>
      <c r="C19" s="50" t="s">
        <v>426</v>
      </c>
      <c r="D19" s="52" t="n">
        <v>11114450100</v>
      </c>
      <c r="E19" s="53" t="n">
        <v>15.69</v>
      </c>
      <c r="F19" s="52" t="n">
        <v>37048167</v>
      </c>
      <c r="G19" s="54" t="s">
        <v>442</v>
      </c>
      <c r="H19" s="55" t="s">
        <v>464</v>
      </c>
      <c r="I19" s="56"/>
    </row>
    <row r="20" customFormat="false" ht="15" hidden="false" customHeight="false" outlineLevel="0" collapsed="false">
      <c r="A20" s="50"/>
      <c r="B20" s="51" t="s">
        <v>465</v>
      </c>
      <c r="C20" s="50" t="s">
        <v>426</v>
      </c>
      <c r="D20" s="52" t="n">
        <v>11337862200</v>
      </c>
      <c r="E20" s="53" t="n">
        <v>16</v>
      </c>
      <c r="F20" s="52" t="n">
        <v>37792874</v>
      </c>
      <c r="G20" s="54" t="s">
        <v>442</v>
      </c>
      <c r="H20" s="55" t="s">
        <v>466</v>
      </c>
      <c r="I20" s="56"/>
    </row>
    <row r="21" customFormat="false" ht="15" hidden="false" customHeight="false" outlineLevel="0" collapsed="false">
      <c r="A21" s="50"/>
      <c r="B21" s="51" t="s">
        <v>467</v>
      </c>
      <c r="C21" s="50" t="s">
        <v>426</v>
      </c>
      <c r="D21" s="52" t="n">
        <v>10848417000</v>
      </c>
      <c r="E21" s="53" t="n">
        <v>15.31</v>
      </c>
      <c r="F21" s="52" t="n">
        <v>36161390</v>
      </c>
      <c r="G21" s="54" t="s">
        <v>442</v>
      </c>
      <c r="H21" s="55" t="s">
        <v>468</v>
      </c>
      <c r="I21" s="56"/>
    </row>
    <row r="22" customFormat="false" ht="15" hidden="false" customHeight="true" outlineLevel="0" collapsed="false">
      <c r="A22" s="50" t="s">
        <v>469</v>
      </c>
      <c r="B22" s="51" t="s">
        <v>470</v>
      </c>
      <c r="C22" s="50" t="s">
        <v>471</v>
      </c>
      <c r="D22" s="52" t="n">
        <v>8925265200</v>
      </c>
      <c r="E22" s="53" t="n">
        <v>10.71</v>
      </c>
      <c r="F22" s="52" t="n">
        <v>29750884</v>
      </c>
      <c r="G22" s="54" t="s">
        <v>472</v>
      </c>
      <c r="H22" s="55" t="s">
        <v>473</v>
      </c>
      <c r="I22" s="56" t="s">
        <v>474</v>
      </c>
    </row>
    <row r="23" customFormat="false" ht="15" hidden="false" customHeight="false" outlineLevel="0" collapsed="false">
      <c r="A23" s="50"/>
      <c r="B23" s="51" t="s">
        <v>475</v>
      </c>
      <c r="C23" s="50" t="s">
        <v>471</v>
      </c>
      <c r="D23" s="52" t="n">
        <v>9309823500</v>
      </c>
      <c r="E23" s="53" t="n">
        <v>11.17</v>
      </c>
      <c r="F23" s="52" t="n">
        <v>31032745</v>
      </c>
      <c r="G23" s="54" t="s">
        <v>472</v>
      </c>
      <c r="H23" s="55" t="s">
        <v>476</v>
      </c>
      <c r="I23" s="56"/>
    </row>
    <row r="24" customFormat="false" ht="15" hidden="false" customHeight="false" outlineLevel="0" collapsed="false">
      <c r="A24" s="50"/>
      <c r="B24" s="51" t="s">
        <v>477</v>
      </c>
      <c r="C24" s="50" t="s">
        <v>471</v>
      </c>
      <c r="D24" s="52" t="n">
        <v>7665550200</v>
      </c>
      <c r="E24" s="53" t="n">
        <v>9.19</v>
      </c>
      <c r="F24" s="52" t="n">
        <v>25551834</v>
      </c>
      <c r="G24" s="54" t="s">
        <v>472</v>
      </c>
      <c r="H24" s="55" t="s">
        <v>478</v>
      </c>
      <c r="I24" s="56"/>
    </row>
    <row r="25" customFormat="false" ht="15" hidden="false" customHeight="false" outlineLevel="0" collapsed="false">
      <c r="A25" s="50"/>
      <c r="B25" s="51" t="s">
        <v>479</v>
      </c>
      <c r="C25" s="50" t="s">
        <v>471</v>
      </c>
      <c r="D25" s="52" t="n">
        <v>7780409700</v>
      </c>
      <c r="E25" s="53" t="n">
        <v>9.33</v>
      </c>
      <c r="F25" s="52" t="n">
        <v>25934699</v>
      </c>
      <c r="G25" s="54" t="s">
        <v>472</v>
      </c>
      <c r="H25" s="55" t="s">
        <v>480</v>
      </c>
      <c r="I25" s="56"/>
    </row>
    <row r="26" customFormat="false" ht="15" hidden="false" customHeight="true" outlineLevel="0" collapsed="false">
      <c r="A26" s="50"/>
      <c r="B26" s="51" t="s">
        <v>481</v>
      </c>
      <c r="C26" s="50" t="s">
        <v>471</v>
      </c>
      <c r="D26" s="52" t="n">
        <v>5536819982</v>
      </c>
      <c r="E26" s="53" t="n">
        <v>7.44</v>
      </c>
      <c r="F26" s="52" t="n">
        <v>18333841</v>
      </c>
      <c r="G26" s="54" t="s">
        <v>482</v>
      </c>
      <c r="H26" s="55" t="s">
        <v>483</v>
      </c>
      <c r="I26" s="56" t="s">
        <v>484</v>
      </c>
    </row>
    <row r="27" customFormat="false" ht="15" hidden="false" customHeight="false" outlineLevel="0" collapsed="false">
      <c r="A27" s="50"/>
      <c r="B27" s="51" t="s">
        <v>485</v>
      </c>
      <c r="C27" s="50" t="s">
        <v>471</v>
      </c>
      <c r="D27" s="52" t="n">
        <v>6221698300</v>
      </c>
      <c r="E27" s="53" t="n">
        <v>8.36</v>
      </c>
      <c r="F27" s="52" t="n">
        <v>20601650</v>
      </c>
      <c r="G27" s="54" t="s">
        <v>486</v>
      </c>
      <c r="H27" s="55" t="s">
        <v>487</v>
      </c>
      <c r="I27" s="56"/>
    </row>
    <row r="28" customFormat="false" ht="15" hidden="false" customHeight="false" outlineLevel="0" collapsed="false">
      <c r="A28" s="50"/>
      <c r="B28" s="51" t="s">
        <v>488</v>
      </c>
      <c r="C28" s="50" t="s">
        <v>471</v>
      </c>
      <c r="D28" s="52" t="n">
        <v>6038641302</v>
      </c>
      <c r="E28" s="53" t="n">
        <v>8.12</v>
      </c>
      <c r="F28" s="52" t="n">
        <v>19995501</v>
      </c>
      <c r="G28" s="54" t="s">
        <v>489</v>
      </c>
      <c r="H28" s="55" t="s">
        <v>490</v>
      </c>
      <c r="I28" s="56"/>
    </row>
    <row r="29" customFormat="false" ht="15" hidden="false" customHeight="false" outlineLevel="0" collapsed="false">
      <c r="A29" s="50"/>
      <c r="B29" s="51" t="s">
        <v>491</v>
      </c>
      <c r="C29" s="50" t="s">
        <v>471</v>
      </c>
      <c r="D29" s="52" t="n">
        <v>6087270550</v>
      </c>
      <c r="E29" s="53" t="n">
        <v>8.18</v>
      </c>
      <c r="F29" s="52" t="n">
        <v>20156525</v>
      </c>
      <c r="G29" s="54" t="s">
        <v>492</v>
      </c>
      <c r="H29" s="55" t="s">
        <v>493</v>
      </c>
      <c r="I29" s="56"/>
    </row>
    <row r="30" customFormat="false" ht="15" hidden="false" customHeight="true" outlineLevel="0" collapsed="false">
      <c r="A30" s="50" t="s">
        <v>494</v>
      </c>
      <c r="B30" s="51" t="s">
        <v>495</v>
      </c>
      <c r="C30" s="50" t="s">
        <v>496</v>
      </c>
      <c r="D30" s="52" t="n">
        <v>17091590308</v>
      </c>
      <c r="E30" s="53" t="n">
        <v>27.24</v>
      </c>
      <c r="F30" s="52" t="n">
        <v>63679653</v>
      </c>
      <c r="G30" s="54" t="s">
        <v>497</v>
      </c>
      <c r="H30" s="55" t="s">
        <v>498</v>
      </c>
      <c r="I30" s="56" t="s">
        <v>499</v>
      </c>
    </row>
    <row r="31" customFormat="false" ht="15" hidden="false" customHeight="false" outlineLevel="0" collapsed="false">
      <c r="A31" s="50"/>
      <c r="B31" s="57" t="s">
        <v>500</v>
      </c>
      <c r="C31" s="27" t="s">
        <v>496</v>
      </c>
      <c r="D31" s="58" t="n">
        <v>14365221452</v>
      </c>
      <c r="E31" s="53" t="n">
        <v>23.15</v>
      </c>
      <c r="F31" s="52" t="n">
        <v>54462124</v>
      </c>
      <c r="G31" s="54" t="s">
        <v>497</v>
      </c>
      <c r="H31" s="55" t="s">
        <v>501</v>
      </c>
      <c r="I31" s="56"/>
    </row>
    <row r="32" customFormat="false" ht="15" hidden="false" customHeight="false" outlineLevel="0" collapsed="false">
      <c r="A32" s="50"/>
      <c r="B32" s="51" t="s">
        <v>502</v>
      </c>
      <c r="C32" s="50" t="s">
        <v>496</v>
      </c>
      <c r="D32" s="52" t="n">
        <v>17163245891</v>
      </c>
      <c r="E32" s="53" t="n">
        <v>27.69</v>
      </c>
      <c r="F32" s="52" t="n">
        <v>65065637</v>
      </c>
      <c r="G32" s="54" t="s">
        <v>497</v>
      </c>
      <c r="H32" s="55" t="s">
        <v>503</v>
      </c>
      <c r="I32" s="56"/>
    </row>
    <row r="33" customFormat="false" ht="15" hidden="false" customHeight="false" outlineLevel="0" collapsed="false">
      <c r="A33" s="50"/>
      <c r="B33" s="51" t="s">
        <v>504</v>
      </c>
      <c r="C33" s="50" t="s">
        <v>496</v>
      </c>
      <c r="D33" s="52" t="n">
        <v>18655929461</v>
      </c>
      <c r="E33" s="53" t="n">
        <v>30.02</v>
      </c>
      <c r="F33" s="52" t="n">
        <v>70723233</v>
      </c>
      <c r="G33" s="54" t="s">
        <v>497</v>
      </c>
      <c r="H33" s="55" t="s">
        <v>505</v>
      </c>
      <c r="I33" s="56"/>
    </row>
    <row r="34" customFormat="false" ht="15" hidden="false" customHeight="false" outlineLevel="0" collapsed="false">
      <c r="A34" s="50"/>
      <c r="B34" s="51" t="s">
        <v>506</v>
      </c>
      <c r="C34" s="50" t="s">
        <v>496</v>
      </c>
      <c r="D34" s="52" t="n">
        <v>17816672300</v>
      </c>
      <c r="E34" s="53" t="n">
        <v>28.36</v>
      </c>
      <c r="F34" s="52" t="n">
        <v>66337494</v>
      </c>
      <c r="G34" s="54" t="s">
        <v>497</v>
      </c>
      <c r="H34" s="55" t="s">
        <v>507</v>
      </c>
      <c r="I34" s="56"/>
    </row>
    <row r="35" customFormat="false" ht="15" hidden="false" customHeight="true" outlineLevel="0" collapsed="false">
      <c r="A35" s="50"/>
      <c r="B35" s="51" t="s">
        <v>508</v>
      </c>
      <c r="C35" s="50" t="s">
        <v>496</v>
      </c>
      <c r="D35" s="52" t="n">
        <v>22607568800</v>
      </c>
      <c r="E35" s="53" t="n">
        <v>37.59</v>
      </c>
      <c r="F35" s="52" t="n">
        <v>113037844</v>
      </c>
      <c r="G35" s="54" t="s">
        <v>497</v>
      </c>
      <c r="H35" s="55" t="s">
        <v>509</v>
      </c>
      <c r="I35" s="56" t="s">
        <v>510</v>
      </c>
    </row>
    <row r="36" customFormat="false" ht="15" hidden="false" customHeight="false" outlineLevel="0" collapsed="false">
      <c r="A36" s="50"/>
      <c r="B36" s="57" t="s">
        <v>511</v>
      </c>
      <c r="C36" s="50" t="s">
        <v>496</v>
      </c>
      <c r="D36" s="52" t="n">
        <v>21971384600</v>
      </c>
      <c r="E36" s="53" t="n">
        <v>36.52</v>
      </c>
      <c r="F36" s="52" t="n">
        <v>109856923</v>
      </c>
      <c r="G36" s="54" t="s">
        <v>497</v>
      </c>
      <c r="H36" s="55" t="s">
        <v>512</v>
      </c>
      <c r="I36" s="56"/>
    </row>
    <row r="37" customFormat="false" ht="15" hidden="false" customHeight="false" outlineLevel="0" collapsed="false">
      <c r="A37" s="50"/>
      <c r="B37" s="51" t="s">
        <v>513</v>
      </c>
      <c r="C37" s="50" t="s">
        <v>496</v>
      </c>
      <c r="D37" s="52" t="n">
        <v>21954878400</v>
      </c>
      <c r="E37" s="53" t="n">
        <v>36.49</v>
      </c>
      <c r="F37" s="52" t="n">
        <v>109774392</v>
      </c>
      <c r="G37" s="54" t="s">
        <v>497</v>
      </c>
      <c r="H37" s="55" t="s">
        <v>514</v>
      </c>
      <c r="I37" s="56"/>
    </row>
    <row r="38" customFormat="false" ht="15" hidden="false" customHeight="false" outlineLevel="0" collapsed="false">
      <c r="A38" s="50"/>
      <c r="B38" s="51" t="s">
        <v>515</v>
      </c>
      <c r="C38" s="50" t="s">
        <v>496</v>
      </c>
      <c r="D38" s="52" t="n">
        <v>30881667200</v>
      </c>
      <c r="E38" s="53" t="n">
        <v>51.42</v>
      </c>
      <c r="F38" s="52" t="n">
        <v>154408336</v>
      </c>
      <c r="G38" s="54" t="s">
        <v>497</v>
      </c>
      <c r="H38" s="55" t="s">
        <v>516</v>
      </c>
      <c r="I38" s="56"/>
    </row>
    <row r="39" customFormat="false" ht="15" hidden="false" customHeight="true" outlineLevel="0" collapsed="false">
      <c r="A39" s="50" t="s">
        <v>517</v>
      </c>
      <c r="B39" s="51" t="s">
        <v>518</v>
      </c>
      <c r="C39" s="50" t="s">
        <v>471</v>
      </c>
      <c r="D39" s="52" t="n">
        <v>58218467000</v>
      </c>
      <c r="E39" s="53" t="n">
        <v>71.47</v>
      </c>
      <c r="F39" s="52" t="n">
        <v>116436934</v>
      </c>
      <c r="G39" s="54" t="s">
        <v>519</v>
      </c>
      <c r="H39" s="55" t="s">
        <v>520</v>
      </c>
      <c r="I39" s="56" t="s">
        <v>521</v>
      </c>
    </row>
    <row r="40" customFormat="false" ht="15" hidden="false" customHeight="false" outlineLevel="0" collapsed="false">
      <c r="A40" s="50"/>
      <c r="B40" s="51" t="s">
        <v>522</v>
      </c>
      <c r="C40" s="50" t="s">
        <v>471</v>
      </c>
      <c r="D40" s="52" t="n">
        <v>56265778000</v>
      </c>
      <c r="E40" s="50" t="n">
        <v>69.07</v>
      </c>
      <c r="F40" s="52" t="n">
        <v>112531556</v>
      </c>
      <c r="G40" s="54" t="s">
        <v>519</v>
      </c>
      <c r="H40" s="55" t="s">
        <v>523</v>
      </c>
      <c r="I40" s="56"/>
    </row>
    <row r="41" customFormat="false" ht="15" hidden="false" customHeight="false" outlineLevel="0" collapsed="false">
      <c r="A41" s="50"/>
      <c r="B41" s="51" t="s">
        <v>524</v>
      </c>
      <c r="C41" s="50" t="s">
        <v>471</v>
      </c>
      <c r="D41" s="52" t="n">
        <v>51177230850</v>
      </c>
      <c r="E41" s="53" t="n">
        <v>56.17</v>
      </c>
      <c r="F41" s="52" t="n">
        <v>101946675</v>
      </c>
      <c r="G41" s="54" t="s">
        <v>519</v>
      </c>
      <c r="H41" s="55" t="s">
        <v>525</v>
      </c>
      <c r="I41" s="56"/>
    </row>
    <row r="42" customFormat="false" ht="15" hidden="false" customHeight="false" outlineLevel="0" collapsed="false">
      <c r="A42" s="50"/>
      <c r="B42" s="51" t="s">
        <v>526</v>
      </c>
      <c r="C42" s="50" t="s">
        <v>471</v>
      </c>
      <c r="D42" s="52" t="n">
        <v>73464652860</v>
      </c>
      <c r="E42" s="50" t="n">
        <v>80.82</v>
      </c>
      <c r="F42" s="52" t="n">
        <v>146343930</v>
      </c>
      <c r="G42" s="54" t="s">
        <v>519</v>
      </c>
      <c r="H42" s="55" t="s">
        <v>527</v>
      </c>
      <c r="I42" s="56"/>
    </row>
    <row r="43" customFormat="false" ht="15" hidden="false" customHeight="false" outlineLevel="0" collapsed="false">
      <c r="A43" s="50"/>
      <c r="B43" s="51" t="s">
        <v>528</v>
      </c>
      <c r="C43" s="50" t="s">
        <v>471</v>
      </c>
      <c r="D43" s="52" t="n">
        <v>78706749708</v>
      </c>
      <c r="E43" s="50" t="n">
        <v>86.61</v>
      </c>
      <c r="F43" s="52" t="n">
        <v>313572708</v>
      </c>
      <c r="G43" s="54" t="s">
        <v>519</v>
      </c>
      <c r="H43" s="55" t="s">
        <v>529</v>
      </c>
      <c r="I43" s="56"/>
    </row>
    <row r="44" customFormat="false" ht="15" hidden="false" customHeight="false" outlineLevel="0" collapsed="false">
      <c r="A44" s="50"/>
      <c r="B44" s="51" t="s">
        <v>530</v>
      </c>
      <c r="C44" s="50" t="s">
        <v>471</v>
      </c>
      <c r="D44" s="52" t="n">
        <v>55149720500</v>
      </c>
      <c r="E44" s="50" t="n">
        <v>67.69</v>
      </c>
      <c r="F44" s="52" t="n">
        <v>110299441</v>
      </c>
      <c r="G44" s="54" t="s">
        <v>519</v>
      </c>
      <c r="H44" s="55" t="s">
        <v>531</v>
      </c>
      <c r="I44" s="56"/>
    </row>
    <row r="45" customFormat="false" ht="15" hidden="false" customHeight="true" outlineLevel="0" collapsed="false">
      <c r="A45" s="50" t="s">
        <v>532</v>
      </c>
      <c r="B45" s="51" t="s">
        <v>533</v>
      </c>
      <c r="C45" s="50" t="s">
        <v>534</v>
      </c>
      <c r="D45" s="52" t="n">
        <v>4300000020</v>
      </c>
      <c r="E45" s="50" t="n">
        <v>5.88</v>
      </c>
      <c r="F45" s="52" t="n">
        <v>23888889</v>
      </c>
      <c r="G45" s="55" t="s">
        <v>535</v>
      </c>
      <c r="H45" s="55" t="s">
        <v>536</v>
      </c>
      <c r="I45" s="56" t="s">
        <v>537</v>
      </c>
    </row>
    <row r="46" customFormat="false" ht="15" hidden="false" customHeight="false" outlineLevel="0" collapsed="false">
      <c r="A46" s="50"/>
      <c r="B46" s="51" t="s">
        <v>538</v>
      </c>
      <c r="C46" s="50" t="s">
        <v>534</v>
      </c>
      <c r="D46" s="52" t="n">
        <v>4300000020</v>
      </c>
      <c r="E46" s="50" t="n">
        <v>5.88</v>
      </c>
      <c r="F46" s="52" t="n">
        <v>23888889</v>
      </c>
      <c r="G46" s="55" t="s">
        <v>539</v>
      </c>
      <c r="H46" s="55" t="s">
        <v>540</v>
      </c>
      <c r="I46" s="56"/>
    </row>
    <row r="47" customFormat="false" ht="15" hidden="false" customHeight="true" outlineLevel="0" collapsed="false">
      <c r="A47" s="50"/>
      <c r="B47" s="51" t="s">
        <v>541</v>
      </c>
      <c r="C47" s="50" t="s">
        <v>534</v>
      </c>
      <c r="D47" s="52" t="n">
        <v>2922086000</v>
      </c>
      <c r="E47" s="50" t="n">
        <v>4.06</v>
      </c>
      <c r="F47" s="52" t="n">
        <v>15282996</v>
      </c>
      <c r="G47" s="55" t="s">
        <v>535</v>
      </c>
      <c r="H47" s="55" t="s">
        <v>542</v>
      </c>
      <c r="I47" s="56" t="s">
        <v>543</v>
      </c>
    </row>
    <row r="48" customFormat="false" ht="15" hidden="false" customHeight="false" outlineLevel="0" collapsed="false">
      <c r="A48" s="50"/>
      <c r="B48" s="51" t="s">
        <v>544</v>
      </c>
      <c r="C48" s="50" t="s">
        <v>534</v>
      </c>
      <c r="D48" s="52" t="n">
        <v>3056599200</v>
      </c>
      <c r="E48" s="50" t="n">
        <v>3.88</v>
      </c>
      <c r="F48" s="52" t="n">
        <v>14610430</v>
      </c>
      <c r="G48" s="55" t="s">
        <v>535</v>
      </c>
      <c r="H48" s="55" t="s">
        <v>545</v>
      </c>
      <c r="I48" s="56"/>
    </row>
    <row r="49" customFormat="false" ht="15" hidden="false" customHeight="false" outlineLevel="0" collapsed="false">
      <c r="A49" s="50"/>
      <c r="B49" s="51" t="s">
        <v>546</v>
      </c>
      <c r="C49" s="50" t="s">
        <v>534</v>
      </c>
      <c r="D49" s="52" t="n">
        <v>3111995600</v>
      </c>
      <c r="E49" s="50" t="n">
        <v>4.13</v>
      </c>
      <c r="F49" s="52" t="n">
        <v>15559978</v>
      </c>
      <c r="G49" s="55" t="s">
        <v>535</v>
      </c>
      <c r="H49" s="55" t="s">
        <v>547</v>
      </c>
      <c r="I49" s="56"/>
    </row>
    <row r="50" customFormat="false" ht="15" hidden="false" customHeight="true" outlineLevel="0" collapsed="false">
      <c r="A50" s="50"/>
      <c r="B50" s="51" t="s">
        <v>548</v>
      </c>
      <c r="C50" s="50" t="s">
        <v>534</v>
      </c>
      <c r="D50" s="52" t="n">
        <v>68202766800</v>
      </c>
      <c r="E50" s="50" t="n">
        <v>82.58</v>
      </c>
      <c r="F50" s="52" t="n">
        <v>227342556</v>
      </c>
      <c r="G50" s="55" t="s">
        <v>535</v>
      </c>
      <c r="H50" s="55" t="s">
        <v>549</v>
      </c>
      <c r="I50" s="56" t="s">
        <v>550</v>
      </c>
    </row>
    <row r="51" customFormat="false" ht="15" hidden="false" customHeight="false" outlineLevel="0" collapsed="false">
      <c r="A51" s="50"/>
      <c r="B51" s="51" t="s">
        <v>551</v>
      </c>
      <c r="C51" s="50" t="s">
        <v>534</v>
      </c>
      <c r="D51" s="52" t="n">
        <v>76578155100</v>
      </c>
      <c r="E51" s="50" t="n">
        <v>92.78</v>
      </c>
      <c r="F51" s="52" t="n">
        <v>255260517</v>
      </c>
      <c r="G51" s="55" t="s">
        <v>535</v>
      </c>
      <c r="H51" s="55" t="s">
        <v>552</v>
      </c>
      <c r="I51" s="56"/>
    </row>
    <row r="52" customFormat="false" ht="15" hidden="false" customHeight="false" outlineLevel="0" collapsed="false">
      <c r="A52" s="50"/>
      <c r="B52" s="51" t="s">
        <v>553</v>
      </c>
      <c r="C52" s="50" t="s">
        <v>534</v>
      </c>
      <c r="D52" s="52" t="n">
        <v>77582494200</v>
      </c>
      <c r="E52" s="50" t="n">
        <v>94</v>
      </c>
      <c r="F52" s="52" t="n">
        <v>258608314</v>
      </c>
      <c r="G52" s="55" t="s">
        <v>535</v>
      </c>
      <c r="H52" s="55" t="s">
        <v>554</v>
      </c>
      <c r="I52" s="56"/>
    </row>
    <row r="53" customFormat="false" ht="15" hidden="false" customHeight="true" outlineLevel="0" collapsed="false">
      <c r="A53" s="59" t="s">
        <v>555</v>
      </c>
      <c r="B53" s="51" t="s">
        <v>556</v>
      </c>
      <c r="C53" s="50" t="s">
        <v>426</v>
      </c>
      <c r="D53" s="52" t="n">
        <v>58312004400</v>
      </c>
      <c r="E53" s="50" t="n">
        <v>70.55</v>
      </c>
      <c r="F53" s="52" t="n">
        <v>194373348</v>
      </c>
      <c r="G53" s="54" t="s">
        <v>557</v>
      </c>
      <c r="H53" s="55" t="s">
        <v>558</v>
      </c>
      <c r="I53" s="60" t="s">
        <v>559</v>
      </c>
    </row>
    <row r="54" customFormat="false" ht="15" hidden="false" customHeight="false" outlineLevel="0" collapsed="false">
      <c r="A54" s="59"/>
      <c r="B54" s="51" t="s">
        <v>560</v>
      </c>
      <c r="C54" s="50" t="s">
        <v>426</v>
      </c>
      <c r="D54" s="52" t="n">
        <v>83484713400</v>
      </c>
      <c r="E54" s="50" t="n">
        <v>101.18</v>
      </c>
      <c r="F54" s="52" t="n">
        <v>278282378</v>
      </c>
      <c r="G54" s="54" t="s">
        <v>557</v>
      </c>
      <c r="H54" s="55" t="s">
        <v>561</v>
      </c>
      <c r="I54" s="60"/>
    </row>
    <row r="55" customFormat="false" ht="15" hidden="false" customHeight="false" outlineLevel="0" collapsed="false">
      <c r="A55" s="59"/>
      <c r="B55" s="51" t="s">
        <v>562</v>
      </c>
      <c r="C55" s="50" t="s">
        <v>426</v>
      </c>
      <c r="D55" s="52" t="n">
        <v>70494603900</v>
      </c>
      <c r="E55" s="50" t="n">
        <v>85.37</v>
      </c>
      <c r="F55" s="52" t="n">
        <v>234982013</v>
      </c>
      <c r="G55" s="54" t="s">
        <v>557</v>
      </c>
      <c r="H55" s="55" t="s">
        <v>563</v>
      </c>
      <c r="I55" s="60"/>
    </row>
    <row r="56" customFormat="false" ht="15" hidden="false" customHeight="false" outlineLevel="0" collapsed="false">
      <c r="A56" s="59"/>
      <c r="B56" s="51" t="s">
        <v>564</v>
      </c>
      <c r="C56" s="50" t="s">
        <v>426</v>
      </c>
      <c r="D56" s="52" t="n">
        <v>61522125600</v>
      </c>
      <c r="E56" s="50" t="n">
        <v>74.45</v>
      </c>
      <c r="F56" s="52" t="n">
        <v>205073752</v>
      </c>
      <c r="G56" s="54" t="s">
        <v>557</v>
      </c>
      <c r="H56" s="55" t="s">
        <v>565</v>
      </c>
      <c r="I56" s="60"/>
    </row>
    <row r="57" customFormat="false" ht="15.75" hidden="false" customHeight="false" outlineLevel="0" collapsed="false">
      <c r="A57" s="59"/>
      <c r="B57" s="61" t="s">
        <v>566</v>
      </c>
      <c r="C57" s="59" t="s">
        <v>426</v>
      </c>
      <c r="D57" s="62" t="n">
        <v>54131917200</v>
      </c>
      <c r="E57" s="59" t="n">
        <v>65.46</v>
      </c>
      <c r="F57" s="62" t="n">
        <v>180439724</v>
      </c>
      <c r="G57" s="63" t="s">
        <v>557</v>
      </c>
      <c r="H57" s="35" t="s">
        <v>567</v>
      </c>
      <c r="I57" s="60"/>
    </row>
    <row r="58" customFormat="false" ht="15.75" hidden="false" customHeight="false" outlineLevel="0" collapsed="false">
      <c r="D58" s="64"/>
      <c r="E58" s="50"/>
      <c r="F58" s="52"/>
    </row>
  </sheetData>
  <mergeCells count="18">
    <mergeCell ref="A3:A8"/>
    <mergeCell ref="I3:I8"/>
    <mergeCell ref="A9:A21"/>
    <mergeCell ref="I9:I21"/>
    <mergeCell ref="A22:A29"/>
    <mergeCell ref="I22:I25"/>
    <mergeCell ref="I26:I29"/>
    <mergeCell ref="A30:A38"/>
    <mergeCell ref="I30:I34"/>
    <mergeCell ref="I35:I38"/>
    <mergeCell ref="A39:A44"/>
    <mergeCell ref="I39:I44"/>
    <mergeCell ref="A45:A52"/>
    <mergeCell ref="I45:I46"/>
    <mergeCell ref="I47:I49"/>
    <mergeCell ref="I50:I52"/>
    <mergeCell ref="A53:A57"/>
    <mergeCell ref="I53:I57"/>
  </mergeCells>
  <hyperlinks>
    <hyperlink ref="H5" r:id="rId1" display="https://sra-downloadb.be-md.ncbi.nlm.nih.gov/sos1/sra-pub-run-5/ERR598983/ERR598983.1"/>
    <hyperlink ref="H9" r:id="rId2" display="https://sra-downloadb.be-md.ncbi.nlm.nih.gov/sos2/sra-pub-run-11/ERR2094164/ERR2094164.1"/>
    <hyperlink ref="H26" r:id="rId3" display="https://sra-downloadb.be-md.ncbi.nlm.nih.gov/sos3/sra-pub-run-19/SRR8651098/SRR8651098.1"/>
    <hyperlink ref="H30" r:id="rId4" display="https://sra-downloadb.be-md.ncbi.nlm.nih.gov/sos3/sra-pub-run-21/ERR3078909/ERR3078909.1"/>
    <hyperlink ref="H36" r:id="rId5" display="https://sra-downloadb.be-md.ncbi.nlm.nih.gov/sos2/sra-pub-run-9/SRR5050799/SRR5050799.1"/>
    <hyperlink ref="H47" r:id="rId6" display="https://sra-downloadb.be-md.ncbi.nlm.nih.gov/sos2/sra-pub-run-7/SRR5571008/SRR5571008.1"/>
    <hyperlink ref="H49" r:id="rId7" display="https://sra-downloadb.be-md.ncbi.nlm.nih.gov/sos2/sra-pub-run-7/SRR5571011/SRR5571011.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8.3359375" defaultRowHeight="15" zeroHeight="false" outlineLevelRow="0" outlineLevelCol="0"/>
  <cols>
    <col collapsed="false" customWidth="false" hidden="false" outlineLevel="0" max="1024" min="1" style="1" width="18.33"/>
  </cols>
  <sheetData>
    <row r="1" customFormat="false" ht="15.75" hidden="false" customHeight="false" outlineLevel="0" collapsed="false">
      <c r="A1" s="38" t="s">
        <v>568</v>
      </c>
    </row>
    <row r="2" customFormat="false" ht="15.75" hidden="false" customHeight="false" outlineLevel="0" collapsed="false">
      <c r="A2" s="44" t="s">
        <v>569</v>
      </c>
      <c r="B2" s="44" t="s">
        <v>570</v>
      </c>
    </row>
    <row r="3" customFormat="false" ht="15" hidden="false" customHeight="false" outlineLevel="0" collapsed="false">
      <c r="A3" s="1" t="s">
        <v>571</v>
      </c>
      <c r="B3" s="65" t="n">
        <v>89.97613</v>
      </c>
    </row>
    <row r="4" customFormat="false" ht="15" hidden="false" customHeight="false" outlineLevel="0" collapsed="false">
      <c r="A4" s="1" t="s">
        <v>572</v>
      </c>
      <c r="B4" s="65" t="n">
        <v>68.70408</v>
      </c>
    </row>
    <row r="5" customFormat="false" ht="15" hidden="false" customHeight="false" outlineLevel="0" collapsed="false">
      <c r="A5" s="1" t="s">
        <v>573</v>
      </c>
      <c r="B5" s="65" t="n">
        <v>45.45954</v>
      </c>
    </row>
    <row r="6" customFormat="false" ht="15.75" hidden="false" customHeight="false" outlineLevel="0" collapsed="false">
      <c r="A6" s="66" t="s">
        <v>574</v>
      </c>
      <c r="B6" s="67" t="n">
        <v>36.71078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20" activeCellId="0" sqref="D20"/>
    </sheetView>
  </sheetViews>
  <sheetFormatPr defaultColWidth="15.22265625" defaultRowHeight="15" zeroHeight="false" outlineLevelRow="0" outlineLevelCol="0"/>
  <cols>
    <col collapsed="false" customWidth="false" hidden="false" outlineLevel="0" max="1024" min="1" style="1" width="15.22"/>
  </cols>
  <sheetData>
    <row r="1" customFormat="false" ht="15" hidden="false" customHeight="false" outlineLevel="0" collapsed="false">
      <c r="A1" s="38" t="s">
        <v>575</v>
      </c>
    </row>
    <row r="2" customFormat="false" ht="15" hidden="false" customHeight="false" outlineLevel="0" collapsed="false">
      <c r="A2" s="68"/>
      <c r="B2" s="68" t="s">
        <v>576</v>
      </c>
      <c r="C2" s="68" t="s">
        <v>577</v>
      </c>
    </row>
    <row r="3" customFormat="false" ht="15" hidden="false" customHeight="false" outlineLevel="0" collapsed="false">
      <c r="A3" s="68" t="s">
        <v>576</v>
      </c>
      <c r="B3" s="68" t="n">
        <v>731</v>
      </c>
      <c r="C3" s="68" t="n">
        <v>115</v>
      </c>
    </row>
    <row r="4" customFormat="false" ht="15" hidden="false" customHeight="false" outlineLevel="0" collapsed="false">
      <c r="A4" s="68" t="s">
        <v>577</v>
      </c>
      <c r="B4" s="68" t="n">
        <v>91</v>
      </c>
      <c r="C4" s="68" t="n">
        <v>13626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3"/>
  <sheetViews>
    <sheetView showFormulas="false" showGridLines="true" showRowColHeaders="true" showZeros="true" rightToLeft="false" tabSelected="false" showOutlineSymbols="true" defaultGridColor="true" view="normal" topLeftCell="A129" colorId="64" zoomScale="115" zoomScaleNormal="115" zoomScalePageLayoutView="100" workbookViewId="0">
      <selection pane="topLeft" activeCell="D142" activeCellId="0" sqref="D142"/>
    </sheetView>
  </sheetViews>
  <sheetFormatPr defaultColWidth="8.88671875" defaultRowHeight="15" zeroHeight="false" outlineLevelRow="0" outlineLevelCol="0"/>
  <cols>
    <col collapsed="false" customWidth="false" hidden="false" outlineLevel="0" max="1" min="1" style="1" width="8.88"/>
    <col collapsed="false" customWidth="true" hidden="false" outlineLevel="0" max="2" min="2" style="1" width="32.11"/>
    <col collapsed="false" customWidth="true" hidden="false" outlineLevel="0" max="3" min="3" style="1" width="20.89"/>
    <col collapsed="false" customWidth="true" hidden="false" outlineLevel="0" max="4" min="4" style="69" width="10"/>
    <col collapsed="false" customWidth="false" hidden="false" outlineLevel="0" max="1024" min="5" style="1" width="8.88"/>
  </cols>
  <sheetData>
    <row r="1" customFormat="false" ht="15.75" hidden="false" customHeight="false" outlineLevel="0" collapsed="false">
      <c r="A1" s="1" t="s">
        <v>578</v>
      </c>
    </row>
    <row r="2" customFormat="false" ht="15.75" hidden="false" customHeight="false" outlineLevel="0" collapsed="false">
      <c r="A2" s="70" t="s">
        <v>1</v>
      </c>
      <c r="B2" s="70" t="s">
        <v>579</v>
      </c>
      <c r="C2" s="44" t="s">
        <v>580</v>
      </c>
      <c r="D2" s="44" t="s">
        <v>581</v>
      </c>
    </row>
    <row r="3" customFormat="false" ht="15" hidden="false" customHeight="false" outlineLevel="0" collapsed="false">
      <c r="A3" s="71" t="s">
        <v>13</v>
      </c>
      <c r="B3" s="65" t="n">
        <v>2</v>
      </c>
      <c r="C3" s="1" t="n">
        <v>2</v>
      </c>
      <c r="D3" s="69" t="n">
        <v>1</v>
      </c>
    </row>
    <row r="4" customFormat="false" ht="15" hidden="false" customHeight="false" outlineLevel="0" collapsed="false">
      <c r="A4" s="71" t="s">
        <v>16</v>
      </c>
      <c r="B4" s="65" t="n">
        <v>8</v>
      </c>
      <c r="C4" s="1" t="n">
        <v>8</v>
      </c>
      <c r="D4" s="69" t="n">
        <v>1</v>
      </c>
    </row>
    <row r="5" customFormat="false" ht="15" hidden="false" customHeight="false" outlineLevel="0" collapsed="false">
      <c r="A5" s="71" t="s">
        <v>19</v>
      </c>
      <c r="B5" s="65" t="n">
        <v>36</v>
      </c>
      <c r="C5" s="1" t="n">
        <v>35</v>
      </c>
      <c r="D5" s="69" t="n">
        <v>0.972222222222222</v>
      </c>
    </row>
    <row r="6" customFormat="false" ht="15" hidden="false" customHeight="false" outlineLevel="0" collapsed="false">
      <c r="A6" s="71" t="s">
        <v>22</v>
      </c>
      <c r="B6" s="65" t="n">
        <v>9</v>
      </c>
      <c r="C6" s="1" t="n">
        <v>9</v>
      </c>
      <c r="D6" s="69" t="n">
        <v>1</v>
      </c>
    </row>
    <row r="7" customFormat="false" ht="15" hidden="false" customHeight="false" outlineLevel="0" collapsed="false">
      <c r="A7" s="71" t="s">
        <v>25</v>
      </c>
      <c r="B7" s="65" t="n">
        <v>217</v>
      </c>
      <c r="C7" s="1" t="n">
        <v>217</v>
      </c>
      <c r="D7" s="69" t="n">
        <v>1</v>
      </c>
    </row>
    <row r="8" customFormat="false" ht="15" hidden="false" customHeight="false" outlineLevel="0" collapsed="false">
      <c r="A8" s="71" t="s">
        <v>29</v>
      </c>
      <c r="B8" s="65" t="n">
        <v>14</v>
      </c>
      <c r="C8" s="1" t="n">
        <v>14</v>
      </c>
      <c r="D8" s="69" t="n">
        <v>1</v>
      </c>
    </row>
    <row r="9" customFormat="false" ht="15" hidden="false" customHeight="false" outlineLevel="0" collapsed="false">
      <c r="A9" s="71" t="s">
        <v>33</v>
      </c>
      <c r="B9" s="65" t="n">
        <v>21</v>
      </c>
      <c r="C9" s="1" t="n">
        <v>21</v>
      </c>
      <c r="D9" s="69" t="n">
        <v>1</v>
      </c>
    </row>
    <row r="10" customFormat="false" ht="15" hidden="false" customHeight="false" outlineLevel="0" collapsed="false">
      <c r="A10" s="71" t="s">
        <v>36</v>
      </c>
      <c r="B10" s="65" t="n">
        <v>2</v>
      </c>
      <c r="C10" s="1" t="n">
        <v>2</v>
      </c>
      <c r="D10" s="69" t="n">
        <v>1</v>
      </c>
    </row>
    <row r="11" customFormat="false" ht="15" hidden="false" customHeight="false" outlineLevel="0" collapsed="false">
      <c r="A11" s="71" t="s">
        <v>39</v>
      </c>
      <c r="B11" s="65" t="n">
        <v>1</v>
      </c>
      <c r="C11" s="1" t="n">
        <v>1</v>
      </c>
      <c r="D11" s="69" t="n">
        <v>1</v>
      </c>
    </row>
    <row r="12" customFormat="false" ht="15" hidden="false" customHeight="false" outlineLevel="0" collapsed="false">
      <c r="A12" s="71" t="s">
        <v>42</v>
      </c>
      <c r="B12" s="65" t="n">
        <v>13</v>
      </c>
      <c r="C12" s="1" t="n">
        <v>13</v>
      </c>
      <c r="D12" s="69" t="n">
        <v>1</v>
      </c>
    </row>
    <row r="13" customFormat="false" ht="15" hidden="false" customHeight="false" outlineLevel="0" collapsed="false">
      <c r="A13" s="71" t="s">
        <v>45</v>
      </c>
      <c r="B13" s="65" t="n">
        <v>40</v>
      </c>
      <c r="C13" s="1" t="n">
        <v>40</v>
      </c>
      <c r="D13" s="69" t="n">
        <v>1</v>
      </c>
    </row>
    <row r="14" customFormat="false" ht="15" hidden="false" customHeight="false" outlineLevel="0" collapsed="false">
      <c r="A14" s="71" t="s">
        <v>48</v>
      </c>
      <c r="B14" s="65" t="n">
        <v>438</v>
      </c>
      <c r="C14" s="1" t="n">
        <v>438</v>
      </c>
      <c r="D14" s="69" t="n">
        <v>1</v>
      </c>
    </row>
    <row r="15" customFormat="false" ht="15" hidden="false" customHeight="false" outlineLevel="0" collapsed="false">
      <c r="A15" s="71" t="s">
        <v>51</v>
      </c>
      <c r="B15" s="65" t="n">
        <v>73</v>
      </c>
      <c r="C15" s="1" t="n">
        <v>73</v>
      </c>
      <c r="D15" s="69" t="n">
        <v>1</v>
      </c>
    </row>
    <row r="16" customFormat="false" ht="15" hidden="false" customHeight="false" outlineLevel="0" collapsed="false">
      <c r="A16" s="71" t="s">
        <v>54</v>
      </c>
      <c r="B16" s="65" t="n">
        <v>275</v>
      </c>
      <c r="C16" s="1" t="n">
        <v>275</v>
      </c>
      <c r="D16" s="69" t="n">
        <v>1</v>
      </c>
    </row>
    <row r="17" customFormat="false" ht="15" hidden="false" customHeight="false" outlineLevel="0" collapsed="false">
      <c r="A17" s="71" t="s">
        <v>58</v>
      </c>
      <c r="B17" s="65" t="n">
        <v>41</v>
      </c>
      <c r="C17" s="1" t="n">
        <v>41</v>
      </c>
      <c r="D17" s="69" t="n">
        <v>1</v>
      </c>
    </row>
    <row r="18" customFormat="false" ht="15" hidden="false" customHeight="false" outlineLevel="0" collapsed="false">
      <c r="A18" s="71" t="s">
        <v>61</v>
      </c>
      <c r="B18" s="65" t="n">
        <v>55</v>
      </c>
      <c r="C18" s="1" t="n">
        <v>54</v>
      </c>
      <c r="D18" s="69" t="n">
        <v>0.981818181818182</v>
      </c>
    </row>
    <row r="19" customFormat="false" ht="15" hidden="false" customHeight="false" outlineLevel="0" collapsed="false">
      <c r="A19" s="71" t="s">
        <v>65</v>
      </c>
      <c r="B19" s="65" t="n">
        <v>86</v>
      </c>
      <c r="C19" s="1" t="n">
        <v>86</v>
      </c>
      <c r="D19" s="69" t="n">
        <v>1</v>
      </c>
    </row>
    <row r="20" customFormat="false" ht="15" hidden="false" customHeight="false" outlineLevel="0" collapsed="false">
      <c r="A20" s="71" t="s">
        <v>68</v>
      </c>
      <c r="B20" s="65" t="n">
        <v>99</v>
      </c>
      <c r="C20" s="1" t="n">
        <v>98</v>
      </c>
      <c r="D20" s="69" t="n">
        <v>0.98989898989899</v>
      </c>
    </row>
    <row r="21" customFormat="false" ht="15" hidden="false" customHeight="false" outlineLevel="0" collapsed="false">
      <c r="A21" s="71" t="s">
        <v>72</v>
      </c>
      <c r="B21" s="65" t="n">
        <v>1</v>
      </c>
      <c r="C21" s="1" t="n">
        <v>1</v>
      </c>
      <c r="D21" s="69" t="n">
        <v>1</v>
      </c>
    </row>
    <row r="22" customFormat="false" ht="15" hidden="false" customHeight="false" outlineLevel="0" collapsed="false">
      <c r="A22" s="71" t="s">
        <v>75</v>
      </c>
      <c r="B22" s="65" t="n">
        <v>1</v>
      </c>
      <c r="C22" s="1" t="n">
        <v>1</v>
      </c>
      <c r="D22" s="69" t="n">
        <v>1</v>
      </c>
    </row>
    <row r="23" customFormat="false" ht="15" hidden="false" customHeight="false" outlineLevel="0" collapsed="false">
      <c r="A23" s="71" t="s">
        <v>78</v>
      </c>
      <c r="B23" s="65" t="n">
        <v>8</v>
      </c>
      <c r="C23" s="1" t="n">
        <v>8</v>
      </c>
      <c r="D23" s="69" t="n">
        <v>1</v>
      </c>
    </row>
    <row r="24" customFormat="false" ht="15" hidden="false" customHeight="false" outlineLevel="0" collapsed="false">
      <c r="A24" s="71" t="s">
        <v>81</v>
      </c>
      <c r="B24" s="65" t="n">
        <v>66</v>
      </c>
      <c r="C24" s="1" t="n">
        <v>66</v>
      </c>
      <c r="D24" s="69" t="n">
        <v>1</v>
      </c>
    </row>
    <row r="25" customFormat="false" ht="15" hidden="false" customHeight="false" outlineLevel="0" collapsed="false">
      <c r="A25" s="71" t="s">
        <v>84</v>
      </c>
      <c r="B25" s="65" t="n">
        <v>16</v>
      </c>
      <c r="C25" s="1" t="n">
        <v>16</v>
      </c>
      <c r="D25" s="69" t="n">
        <v>1</v>
      </c>
    </row>
    <row r="26" customFormat="false" ht="15" hidden="false" customHeight="false" outlineLevel="0" collapsed="false">
      <c r="A26" s="71" t="s">
        <v>87</v>
      </c>
      <c r="B26" s="65" t="n">
        <v>1</v>
      </c>
      <c r="C26" s="1" t="n">
        <v>1</v>
      </c>
      <c r="D26" s="69" t="n">
        <v>1</v>
      </c>
    </row>
    <row r="27" customFormat="false" ht="15" hidden="false" customHeight="false" outlineLevel="0" collapsed="false">
      <c r="A27" s="71" t="s">
        <v>89</v>
      </c>
      <c r="B27" s="65" t="n">
        <v>1</v>
      </c>
      <c r="C27" s="1" t="n">
        <v>1</v>
      </c>
      <c r="D27" s="69" t="n">
        <v>1</v>
      </c>
    </row>
    <row r="28" customFormat="false" ht="15" hidden="false" customHeight="false" outlineLevel="0" collapsed="false">
      <c r="A28" s="71" t="s">
        <v>92</v>
      </c>
      <c r="B28" s="65" t="n">
        <v>2</v>
      </c>
      <c r="C28" s="1" t="n">
        <v>2</v>
      </c>
      <c r="D28" s="69" t="n">
        <v>1</v>
      </c>
    </row>
    <row r="29" customFormat="false" ht="15" hidden="false" customHeight="false" outlineLevel="0" collapsed="false">
      <c r="A29" s="71" t="s">
        <v>95</v>
      </c>
      <c r="B29" s="65" t="n">
        <v>2</v>
      </c>
      <c r="C29" s="1" t="n">
        <v>2</v>
      </c>
      <c r="D29" s="69" t="n">
        <v>1</v>
      </c>
    </row>
    <row r="30" customFormat="false" ht="15" hidden="false" customHeight="false" outlineLevel="0" collapsed="false">
      <c r="A30" s="71" t="s">
        <v>98</v>
      </c>
      <c r="B30" s="65" t="n">
        <v>2</v>
      </c>
      <c r="C30" s="1" t="n">
        <v>2</v>
      </c>
      <c r="D30" s="69" t="n">
        <v>1</v>
      </c>
    </row>
    <row r="31" customFormat="false" ht="15" hidden="false" customHeight="false" outlineLevel="0" collapsed="false">
      <c r="A31" s="71" t="s">
        <v>101</v>
      </c>
      <c r="B31" s="65" t="n">
        <v>1</v>
      </c>
      <c r="C31" s="1" t="n">
        <v>1</v>
      </c>
      <c r="D31" s="69" t="n">
        <v>1</v>
      </c>
    </row>
    <row r="32" customFormat="false" ht="15" hidden="false" customHeight="false" outlineLevel="0" collapsed="false">
      <c r="A32" s="71" t="s">
        <v>104</v>
      </c>
      <c r="B32" s="65" t="n">
        <v>1</v>
      </c>
      <c r="C32" s="1" t="n">
        <v>1</v>
      </c>
      <c r="D32" s="69" t="n">
        <v>1</v>
      </c>
    </row>
    <row r="33" customFormat="false" ht="15" hidden="false" customHeight="false" outlineLevel="0" collapsed="false">
      <c r="A33" s="71" t="s">
        <v>107</v>
      </c>
      <c r="B33" s="65" t="n">
        <v>1</v>
      </c>
      <c r="C33" s="1" t="n">
        <v>1</v>
      </c>
      <c r="D33" s="69" t="n">
        <v>1</v>
      </c>
    </row>
    <row r="34" customFormat="false" ht="15" hidden="false" customHeight="false" outlineLevel="0" collapsed="false">
      <c r="A34" s="71" t="s">
        <v>110</v>
      </c>
      <c r="B34" s="65" t="n">
        <v>2</v>
      </c>
      <c r="C34" s="1" t="n">
        <v>2</v>
      </c>
      <c r="D34" s="69" t="n">
        <v>1</v>
      </c>
    </row>
    <row r="35" customFormat="false" ht="15" hidden="false" customHeight="false" outlineLevel="0" collapsed="false">
      <c r="A35" s="71" t="s">
        <v>113</v>
      </c>
      <c r="B35" s="65" t="n">
        <v>1</v>
      </c>
      <c r="C35" s="1" t="n">
        <v>1</v>
      </c>
      <c r="D35" s="69" t="n">
        <v>1</v>
      </c>
    </row>
    <row r="36" customFormat="false" ht="15" hidden="false" customHeight="false" outlineLevel="0" collapsed="false">
      <c r="A36" s="71" t="s">
        <v>116</v>
      </c>
      <c r="B36" s="65" t="n">
        <v>35</v>
      </c>
      <c r="C36" s="1" t="n">
        <v>35</v>
      </c>
      <c r="D36" s="69" t="n">
        <v>1</v>
      </c>
    </row>
    <row r="37" customFormat="false" ht="15" hidden="false" customHeight="false" outlineLevel="0" collapsed="false">
      <c r="A37" s="71" t="s">
        <v>119</v>
      </c>
      <c r="B37" s="65" t="n">
        <v>1</v>
      </c>
      <c r="C37" s="1" t="n">
        <v>1</v>
      </c>
      <c r="D37" s="69" t="n">
        <v>1</v>
      </c>
    </row>
    <row r="38" customFormat="false" ht="15" hidden="false" customHeight="false" outlineLevel="0" collapsed="false">
      <c r="A38" s="71" t="s">
        <v>122</v>
      </c>
      <c r="B38" s="65" t="n">
        <v>1</v>
      </c>
      <c r="C38" s="1" t="n">
        <v>1</v>
      </c>
      <c r="D38" s="69" t="n">
        <v>1</v>
      </c>
    </row>
    <row r="39" customFormat="false" ht="15" hidden="false" customHeight="false" outlineLevel="0" collapsed="false">
      <c r="A39" s="71" t="s">
        <v>125</v>
      </c>
      <c r="B39" s="65" t="n">
        <v>3</v>
      </c>
      <c r="C39" s="1" t="n">
        <v>3</v>
      </c>
      <c r="D39" s="69" t="n">
        <v>1</v>
      </c>
    </row>
    <row r="40" customFormat="false" ht="15" hidden="false" customHeight="false" outlineLevel="0" collapsed="false">
      <c r="A40" s="71" t="s">
        <v>128</v>
      </c>
      <c r="B40" s="65" t="n">
        <v>80</v>
      </c>
      <c r="C40" s="1" t="n">
        <v>80</v>
      </c>
      <c r="D40" s="69" t="n">
        <v>1</v>
      </c>
    </row>
    <row r="41" customFormat="false" ht="15" hidden="false" customHeight="false" outlineLevel="0" collapsed="false">
      <c r="A41" s="71" t="s">
        <v>131</v>
      </c>
      <c r="B41" s="65" t="n">
        <v>2</v>
      </c>
      <c r="C41" s="1" t="n">
        <v>2</v>
      </c>
      <c r="D41" s="69" t="n">
        <v>1</v>
      </c>
    </row>
    <row r="42" customFormat="false" ht="15" hidden="false" customHeight="false" outlineLevel="0" collapsed="false">
      <c r="A42" s="71" t="s">
        <v>134</v>
      </c>
      <c r="B42" s="65" t="n">
        <v>21</v>
      </c>
      <c r="C42" s="1" t="n">
        <v>21</v>
      </c>
      <c r="D42" s="69" t="n">
        <v>1</v>
      </c>
    </row>
    <row r="43" customFormat="false" ht="15" hidden="false" customHeight="false" outlineLevel="0" collapsed="false">
      <c r="A43" s="71" t="s">
        <v>137</v>
      </c>
      <c r="B43" s="65" t="n">
        <v>1</v>
      </c>
      <c r="C43" s="1" t="n">
        <v>1</v>
      </c>
      <c r="D43" s="69" t="n">
        <v>1</v>
      </c>
    </row>
    <row r="44" customFormat="false" ht="15" hidden="false" customHeight="false" outlineLevel="0" collapsed="false">
      <c r="A44" s="71" t="s">
        <v>140</v>
      </c>
      <c r="B44" s="65" t="n">
        <v>1</v>
      </c>
      <c r="C44" s="1" t="n">
        <v>1</v>
      </c>
      <c r="D44" s="69" t="n">
        <v>1</v>
      </c>
    </row>
    <row r="45" customFormat="false" ht="15" hidden="false" customHeight="false" outlineLevel="0" collapsed="false">
      <c r="A45" s="71" t="s">
        <v>144</v>
      </c>
      <c r="B45" s="65" t="n">
        <v>31</v>
      </c>
      <c r="C45" s="1" t="n">
        <v>31</v>
      </c>
      <c r="D45" s="69" t="n">
        <v>1</v>
      </c>
    </row>
    <row r="46" customFormat="false" ht="15" hidden="false" customHeight="false" outlineLevel="0" collapsed="false">
      <c r="A46" s="71" t="s">
        <v>147</v>
      </c>
      <c r="B46" s="65" t="n">
        <v>6</v>
      </c>
      <c r="C46" s="1" t="n">
        <v>6</v>
      </c>
      <c r="D46" s="69" t="n">
        <v>1</v>
      </c>
    </row>
    <row r="47" customFormat="false" ht="15" hidden="false" customHeight="false" outlineLevel="0" collapsed="false">
      <c r="A47" s="71" t="s">
        <v>150</v>
      </c>
      <c r="B47" s="65" t="n">
        <v>8</v>
      </c>
      <c r="C47" s="1" t="n">
        <v>8</v>
      </c>
      <c r="D47" s="69" t="n">
        <v>1</v>
      </c>
    </row>
    <row r="48" customFormat="false" ht="15" hidden="false" customHeight="false" outlineLevel="0" collapsed="false">
      <c r="A48" s="71" t="s">
        <v>153</v>
      </c>
      <c r="B48" s="65" t="n">
        <v>13</v>
      </c>
      <c r="C48" s="1" t="n">
        <v>13</v>
      </c>
      <c r="D48" s="69" t="n">
        <v>1</v>
      </c>
    </row>
    <row r="49" customFormat="false" ht="15" hidden="false" customHeight="false" outlineLevel="0" collapsed="false">
      <c r="A49" s="71" t="s">
        <v>156</v>
      </c>
      <c r="B49" s="65" t="n">
        <v>5</v>
      </c>
      <c r="C49" s="1" t="n">
        <v>5</v>
      </c>
      <c r="D49" s="69" t="n">
        <v>1</v>
      </c>
    </row>
    <row r="50" customFormat="false" ht="15" hidden="false" customHeight="false" outlineLevel="0" collapsed="false">
      <c r="A50" s="71" t="s">
        <v>159</v>
      </c>
      <c r="B50" s="65" t="n">
        <v>4</v>
      </c>
      <c r="C50" s="1" t="n">
        <v>4</v>
      </c>
      <c r="D50" s="69" t="n">
        <v>1</v>
      </c>
    </row>
    <row r="51" customFormat="false" ht="15" hidden="false" customHeight="false" outlineLevel="0" collapsed="false">
      <c r="A51" s="71" t="s">
        <v>162</v>
      </c>
      <c r="B51" s="65" t="n">
        <v>2</v>
      </c>
      <c r="C51" s="1" t="n">
        <v>2</v>
      </c>
      <c r="D51" s="69" t="n">
        <v>1</v>
      </c>
    </row>
    <row r="52" customFormat="false" ht="15" hidden="false" customHeight="false" outlineLevel="0" collapsed="false">
      <c r="A52" s="71" t="s">
        <v>165</v>
      </c>
      <c r="B52" s="65" t="n">
        <v>1</v>
      </c>
      <c r="C52" s="1" t="n">
        <v>1</v>
      </c>
      <c r="D52" s="69" t="n">
        <v>1</v>
      </c>
    </row>
    <row r="53" customFormat="false" ht="15" hidden="false" customHeight="false" outlineLevel="0" collapsed="false">
      <c r="A53" s="71" t="s">
        <v>168</v>
      </c>
      <c r="B53" s="65" t="n">
        <v>1</v>
      </c>
      <c r="C53" s="1" t="n">
        <v>1</v>
      </c>
      <c r="D53" s="69" t="n">
        <v>1</v>
      </c>
    </row>
    <row r="54" customFormat="false" ht="15" hidden="false" customHeight="false" outlineLevel="0" collapsed="false">
      <c r="A54" s="71" t="s">
        <v>172</v>
      </c>
      <c r="B54" s="65" t="n">
        <v>1</v>
      </c>
      <c r="C54" s="1" t="n">
        <v>1</v>
      </c>
      <c r="D54" s="69" t="n">
        <v>1</v>
      </c>
    </row>
    <row r="55" customFormat="false" ht="15" hidden="false" customHeight="false" outlineLevel="0" collapsed="false">
      <c r="A55" s="71" t="s">
        <v>175</v>
      </c>
      <c r="B55" s="65" t="n">
        <v>46</v>
      </c>
      <c r="C55" s="1" t="n">
        <v>46</v>
      </c>
      <c r="D55" s="69" t="n">
        <v>1</v>
      </c>
    </row>
    <row r="56" customFormat="false" ht="15" hidden="false" customHeight="false" outlineLevel="0" collapsed="false">
      <c r="A56" s="71" t="s">
        <v>178</v>
      </c>
      <c r="B56" s="65" t="n">
        <v>16</v>
      </c>
      <c r="C56" s="1" t="n">
        <v>16</v>
      </c>
      <c r="D56" s="69" t="n">
        <v>1</v>
      </c>
    </row>
    <row r="57" customFormat="false" ht="15" hidden="false" customHeight="false" outlineLevel="0" collapsed="false">
      <c r="A57" s="71" t="s">
        <v>181</v>
      </c>
      <c r="B57" s="65" t="n">
        <v>16</v>
      </c>
      <c r="C57" s="1" t="n">
        <v>16</v>
      </c>
      <c r="D57" s="69" t="n">
        <v>1</v>
      </c>
    </row>
    <row r="58" customFormat="false" ht="15" hidden="false" customHeight="false" outlineLevel="0" collapsed="false">
      <c r="A58" s="71" t="s">
        <v>183</v>
      </c>
      <c r="B58" s="65" t="n">
        <v>247</v>
      </c>
      <c r="C58" s="1" t="n">
        <v>247</v>
      </c>
      <c r="D58" s="69" t="n">
        <v>1</v>
      </c>
    </row>
    <row r="59" customFormat="false" ht="15" hidden="false" customHeight="false" outlineLevel="0" collapsed="false">
      <c r="A59" s="71" t="s">
        <v>186</v>
      </c>
      <c r="B59" s="65" t="n">
        <v>11</v>
      </c>
      <c r="C59" s="1" t="n">
        <v>11</v>
      </c>
      <c r="D59" s="69" t="n">
        <v>1</v>
      </c>
    </row>
    <row r="60" customFormat="false" ht="15" hidden="false" customHeight="false" outlineLevel="0" collapsed="false">
      <c r="A60" s="71" t="s">
        <v>189</v>
      </c>
      <c r="B60" s="65" t="n">
        <v>10</v>
      </c>
      <c r="C60" s="1" t="n">
        <v>10</v>
      </c>
      <c r="D60" s="69" t="n">
        <v>1</v>
      </c>
    </row>
    <row r="61" customFormat="false" ht="15" hidden="false" customHeight="false" outlineLevel="0" collapsed="false">
      <c r="A61" s="71" t="s">
        <v>191</v>
      </c>
      <c r="B61" s="65" t="n">
        <v>1</v>
      </c>
      <c r="C61" s="1" t="n">
        <v>1</v>
      </c>
      <c r="D61" s="69" t="n">
        <v>1</v>
      </c>
    </row>
    <row r="62" customFormat="false" ht="15" hidden="false" customHeight="false" outlineLevel="0" collapsed="false">
      <c r="A62" s="71" t="s">
        <v>193</v>
      </c>
      <c r="B62" s="65" t="n">
        <v>1</v>
      </c>
      <c r="C62" s="1" t="n">
        <v>1</v>
      </c>
      <c r="D62" s="69" t="n">
        <v>1</v>
      </c>
    </row>
    <row r="63" customFormat="false" ht="15" hidden="false" customHeight="false" outlineLevel="0" collapsed="false">
      <c r="A63" s="71" t="s">
        <v>195</v>
      </c>
      <c r="B63" s="65" t="n">
        <v>1</v>
      </c>
      <c r="C63" s="1" t="n">
        <v>1</v>
      </c>
      <c r="D63" s="69" t="n">
        <v>1</v>
      </c>
    </row>
    <row r="64" customFormat="false" ht="15" hidden="false" customHeight="false" outlineLevel="0" collapsed="false">
      <c r="A64" s="71" t="s">
        <v>197</v>
      </c>
      <c r="B64" s="65" t="n">
        <v>2</v>
      </c>
      <c r="C64" s="1" t="n">
        <v>2</v>
      </c>
      <c r="D64" s="69" t="n">
        <v>1</v>
      </c>
    </row>
    <row r="65" customFormat="false" ht="15" hidden="false" customHeight="false" outlineLevel="0" collapsed="false">
      <c r="A65" s="71" t="s">
        <v>199</v>
      </c>
      <c r="B65" s="65" t="n">
        <v>2</v>
      </c>
      <c r="C65" s="1" t="n">
        <v>2</v>
      </c>
      <c r="D65" s="69" t="n">
        <v>1</v>
      </c>
    </row>
    <row r="66" customFormat="false" ht="15" hidden="false" customHeight="false" outlineLevel="0" collapsed="false">
      <c r="A66" s="71" t="s">
        <v>202</v>
      </c>
      <c r="B66" s="65" t="n">
        <v>4</v>
      </c>
      <c r="C66" s="1" t="n">
        <v>4</v>
      </c>
      <c r="D66" s="69" t="n">
        <v>1</v>
      </c>
    </row>
    <row r="67" customFormat="false" ht="15" hidden="false" customHeight="false" outlineLevel="0" collapsed="false">
      <c r="A67" s="71" t="s">
        <v>205</v>
      </c>
      <c r="B67" s="65" t="n">
        <v>133</v>
      </c>
      <c r="C67" s="1" t="n">
        <v>133</v>
      </c>
      <c r="D67" s="69" t="n">
        <v>1</v>
      </c>
    </row>
    <row r="68" customFormat="false" ht="15" hidden="false" customHeight="false" outlineLevel="0" collapsed="false">
      <c r="A68" s="71" t="s">
        <v>208</v>
      </c>
      <c r="B68" s="65" t="n">
        <v>25</v>
      </c>
      <c r="C68" s="1" t="n">
        <v>25</v>
      </c>
      <c r="D68" s="69" t="n">
        <v>1</v>
      </c>
    </row>
    <row r="69" customFormat="false" ht="15" hidden="false" customHeight="false" outlineLevel="0" collapsed="false">
      <c r="A69" s="71" t="s">
        <v>211</v>
      </c>
      <c r="B69" s="65" t="n">
        <v>25</v>
      </c>
      <c r="C69" s="1" t="n">
        <v>25</v>
      </c>
      <c r="D69" s="69" t="n">
        <v>1</v>
      </c>
    </row>
    <row r="70" customFormat="false" ht="15" hidden="false" customHeight="false" outlineLevel="0" collapsed="false">
      <c r="A70" s="71" t="s">
        <v>214</v>
      </c>
      <c r="B70" s="65" t="n">
        <v>25</v>
      </c>
      <c r="C70" s="1" t="n">
        <v>25</v>
      </c>
      <c r="D70" s="69" t="n">
        <v>1</v>
      </c>
    </row>
    <row r="71" customFormat="false" ht="15" hidden="false" customHeight="false" outlineLevel="0" collapsed="false">
      <c r="A71" s="71" t="s">
        <v>216</v>
      </c>
      <c r="B71" s="65" t="n">
        <v>72</v>
      </c>
      <c r="C71" s="1" t="n">
        <v>72</v>
      </c>
      <c r="D71" s="69" t="n">
        <v>1</v>
      </c>
    </row>
    <row r="72" customFormat="false" ht="15" hidden="false" customHeight="false" outlineLevel="0" collapsed="false">
      <c r="A72" s="71" t="s">
        <v>219</v>
      </c>
      <c r="B72" s="65" t="n">
        <v>4</v>
      </c>
      <c r="C72" s="1" t="n">
        <v>4</v>
      </c>
      <c r="D72" s="69" t="n">
        <v>1</v>
      </c>
    </row>
    <row r="73" customFormat="false" ht="15" hidden="false" customHeight="false" outlineLevel="0" collapsed="false">
      <c r="A73" s="71" t="s">
        <v>222</v>
      </c>
      <c r="B73" s="65" t="n">
        <v>4</v>
      </c>
      <c r="C73" s="1" t="n">
        <v>4</v>
      </c>
      <c r="D73" s="69" t="n">
        <v>1</v>
      </c>
    </row>
    <row r="74" customFormat="false" ht="15" hidden="false" customHeight="false" outlineLevel="0" collapsed="false">
      <c r="A74" s="71" t="s">
        <v>225</v>
      </c>
      <c r="B74" s="65" t="n">
        <v>4</v>
      </c>
      <c r="C74" s="1" t="n">
        <v>4</v>
      </c>
      <c r="D74" s="69" t="n">
        <v>1</v>
      </c>
    </row>
    <row r="75" customFormat="false" ht="15" hidden="false" customHeight="false" outlineLevel="0" collapsed="false">
      <c r="A75" s="71" t="s">
        <v>227</v>
      </c>
      <c r="B75" s="65" t="n">
        <v>4</v>
      </c>
      <c r="C75" s="1" t="n">
        <v>4</v>
      </c>
      <c r="D75" s="69" t="n">
        <v>1</v>
      </c>
    </row>
    <row r="76" customFormat="false" ht="15" hidden="false" customHeight="false" outlineLevel="0" collapsed="false">
      <c r="A76" s="71" t="s">
        <v>230</v>
      </c>
      <c r="B76" s="65" t="n">
        <v>3</v>
      </c>
      <c r="C76" s="1" t="n">
        <v>3</v>
      </c>
      <c r="D76" s="69" t="n">
        <v>1</v>
      </c>
    </row>
    <row r="77" customFormat="false" ht="15" hidden="false" customHeight="false" outlineLevel="0" collapsed="false">
      <c r="A77" s="71" t="s">
        <v>233</v>
      </c>
      <c r="B77" s="65" t="n">
        <v>24</v>
      </c>
      <c r="C77" s="1" t="n">
        <v>25</v>
      </c>
      <c r="D77" s="69" t="n">
        <v>1.04166666666667</v>
      </c>
    </row>
    <row r="78" customFormat="false" ht="15" hidden="false" customHeight="false" outlineLevel="0" collapsed="false">
      <c r="A78" s="71" t="s">
        <v>235</v>
      </c>
      <c r="B78" s="65" t="n">
        <v>7</v>
      </c>
      <c r="C78" s="1" t="n">
        <v>7</v>
      </c>
      <c r="D78" s="69" t="n">
        <v>1</v>
      </c>
    </row>
    <row r="79" customFormat="false" ht="15" hidden="false" customHeight="false" outlineLevel="0" collapsed="false">
      <c r="A79" s="71" t="s">
        <v>237</v>
      </c>
      <c r="B79" s="65" t="n">
        <v>8</v>
      </c>
      <c r="C79" s="1" t="n">
        <v>8</v>
      </c>
      <c r="D79" s="69" t="n">
        <v>1</v>
      </c>
    </row>
    <row r="80" customFormat="false" ht="15" hidden="false" customHeight="false" outlineLevel="0" collapsed="false">
      <c r="A80" s="71" t="s">
        <v>239</v>
      </c>
      <c r="B80" s="65" t="n">
        <v>9</v>
      </c>
      <c r="C80" s="1" t="n">
        <v>9</v>
      </c>
      <c r="D80" s="69" t="n">
        <v>1</v>
      </c>
    </row>
    <row r="81" customFormat="false" ht="15" hidden="false" customHeight="false" outlineLevel="0" collapsed="false">
      <c r="A81" s="71" t="s">
        <v>241</v>
      </c>
      <c r="B81" s="65" t="n">
        <v>7</v>
      </c>
      <c r="C81" s="1" t="n">
        <v>7</v>
      </c>
      <c r="D81" s="69" t="n">
        <v>1</v>
      </c>
    </row>
    <row r="82" customFormat="false" ht="15" hidden="false" customHeight="false" outlineLevel="0" collapsed="false">
      <c r="A82" s="71" t="s">
        <v>244</v>
      </c>
      <c r="B82" s="65" t="n">
        <v>2</v>
      </c>
      <c r="C82" s="1" t="n">
        <v>2</v>
      </c>
      <c r="D82" s="69" t="n">
        <v>1</v>
      </c>
    </row>
    <row r="83" customFormat="false" ht="15" hidden="false" customHeight="false" outlineLevel="0" collapsed="false">
      <c r="A83" s="71" t="s">
        <v>247</v>
      </c>
      <c r="B83" s="65" t="n">
        <v>10</v>
      </c>
      <c r="C83" s="1" t="n">
        <v>10</v>
      </c>
      <c r="D83" s="69" t="n">
        <v>1</v>
      </c>
    </row>
    <row r="84" customFormat="false" ht="15" hidden="false" customHeight="false" outlineLevel="0" collapsed="false">
      <c r="A84" s="71" t="s">
        <v>249</v>
      </c>
      <c r="B84" s="65" t="n">
        <v>12</v>
      </c>
      <c r="C84" s="1" t="n">
        <v>12</v>
      </c>
      <c r="D84" s="69" t="n">
        <v>1</v>
      </c>
    </row>
    <row r="85" customFormat="false" ht="15" hidden="false" customHeight="false" outlineLevel="0" collapsed="false">
      <c r="A85" s="71" t="s">
        <v>252</v>
      </c>
      <c r="B85" s="65" t="n">
        <v>1</v>
      </c>
      <c r="C85" s="1" t="n">
        <v>1</v>
      </c>
      <c r="D85" s="69" t="n">
        <v>1</v>
      </c>
    </row>
    <row r="86" customFormat="false" ht="15" hidden="false" customHeight="false" outlineLevel="0" collapsed="false">
      <c r="A86" s="71" t="s">
        <v>255</v>
      </c>
      <c r="B86" s="65" t="n">
        <v>59</v>
      </c>
      <c r="C86" s="1" t="n">
        <v>59</v>
      </c>
      <c r="D86" s="69" t="n">
        <v>1</v>
      </c>
    </row>
    <row r="87" customFormat="false" ht="15" hidden="false" customHeight="false" outlineLevel="0" collapsed="false">
      <c r="A87" s="71" t="s">
        <v>257</v>
      </c>
      <c r="B87" s="65" t="n">
        <v>9</v>
      </c>
      <c r="C87" s="1" t="n">
        <v>9</v>
      </c>
      <c r="D87" s="69" t="n">
        <v>1</v>
      </c>
    </row>
    <row r="88" customFormat="false" ht="15" hidden="false" customHeight="false" outlineLevel="0" collapsed="false">
      <c r="A88" s="71" t="s">
        <v>260</v>
      </c>
      <c r="B88" s="65" t="n">
        <v>21</v>
      </c>
      <c r="C88" s="1" t="n">
        <v>20</v>
      </c>
      <c r="D88" s="69" t="n">
        <v>0.952380952380952</v>
      </c>
    </row>
    <row r="89" customFormat="false" ht="15" hidden="false" customHeight="false" outlineLevel="0" collapsed="false">
      <c r="A89" s="71" t="s">
        <v>263</v>
      </c>
      <c r="B89" s="65" t="n">
        <v>2</v>
      </c>
      <c r="C89" s="1" t="n">
        <v>2</v>
      </c>
      <c r="D89" s="69" t="n">
        <v>1</v>
      </c>
    </row>
    <row r="90" customFormat="false" ht="15" hidden="false" customHeight="false" outlineLevel="0" collapsed="false">
      <c r="A90" s="71" t="s">
        <v>265</v>
      </c>
      <c r="B90" s="65" t="n">
        <v>16</v>
      </c>
      <c r="C90" s="1" t="n">
        <v>16</v>
      </c>
      <c r="D90" s="69" t="n">
        <v>1</v>
      </c>
    </row>
    <row r="91" customFormat="false" ht="15" hidden="false" customHeight="false" outlineLevel="0" collapsed="false">
      <c r="A91" s="71" t="s">
        <v>267</v>
      </c>
      <c r="B91" s="65" t="n">
        <v>2</v>
      </c>
      <c r="C91" s="1" t="n">
        <v>2</v>
      </c>
      <c r="D91" s="69" t="n">
        <v>1</v>
      </c>
    </row>
    <row r="92" customFormat="false" ht="15" hidden="false" customHeight="false" outlineLevel="0" collapsed="false">
      <c r="A92" s="71" t="s">
        <v>270</v>
      </c>
      <c r="B92" s="65" t="n">
        <v>1</v>
      </c>
      <c r="C92" s="1" t="n">
        <v>1</v>
      </c>
      <c r="D92" s="69" t="n">
        <v>1</v>
      </c>
    </row>
    <row r="93" customFormat="false" ht="15" hidden="false" customHeight="false" outlineLevel="0" collapsed="false">
      <c r="A93" s="71" t="s">
        <v>273</v>
      </c>
      <c r="B93" s="65" t="n">
        <v>1</v>
      </c>
      <c r="C93" s="1" t="n">
        <v>1</v>
      </c>
      <c r="D93" s="69" t="n">
        <v>1</v>
      </c>
    </row>
    <row r="94" customFormat="false" ht="15" hidden="false" customHeight="false" outlineLevel="0" collapsed="false">
      <c r="A94" s="71" t="s">
        <v>276</v>
      </c>
      <c r="B94" s="65" t="n">
        <v>6</v>
      </c>
      <c r="C94" s="1" t="n">
        <v>6</v>
      </c>
      <c r="D94" s="69" t="n">
        <v>1</v>
      </c>
    </row>
    <row r="95" customFormat="false" ht="15" hidden="false" customHeight="false" outlineLevel="0" collapsed="false">
      <c r="A95" s="71" t="s">
        <v>279</v>
      </c>
      <c r="B95" s="65" t="n">
        <v>1</v>
      </c>
      <c r="C95" s="1" t="n">
        <v>1</v>
      </c>
      <c r="D95" s="69" t="n">
        <v>1</v>
      </c>
    </row>
    <row r="96" customFormat="false" ht="15" hidden="false" customHeight="false" outlineLevel="0" collapsed="false">
      <c r="A96" s="71" t="s">
        <v>281</v>
      </c>
      <c r="B96" s="65" t="n">
        <v>11</v>
      </c>
      <c r="C96" s="1" t="n">
        <v>11</v>
      </c>
      <c r="D96" s="69" t="n">
        <v>1</v>
      </c>
    </row>
    <row r="97" customFormat="false" ht="15" hidden="false" customHeight="false" outlineLevel="0" collapsed="false">
      <c r="A97" s="71" t="s">
        <v>284</v>
      </c>
      <c r="B97" s="65" t="n">
        <v>1</v>
      </c>
      <c r="C97" s="1" t="n">
        <v>1</v>
      </c>
      <c r="D97" s="69" t="n">
        <v>1</v>
      </c>
    </row>
    <row r="98" customFormat="false" ht="15" hidden="false" customHeight="false" outlineLevel="0" collapsed="false">
      <c r="A98" s="71" t="s">
        <v>286</v>
      </c>
      <c r="B98" s="65" t="n">
        <v>4</v>
      </c>
      <c r="C98" s="1" t="n">
        <v>4</v>
      </c>
      <c r="D98" s="69" t="n">
        <v>1</v>
      </c>
    </row>
    <row r="99" customFormat="false" ht="15" hidden="false" customHeight="false" outlineLevel="0" collapsed="false">
      <c r="A99" s="71" t="s">
        <v>288</v>
      </c>
      <c r="B99" s="65" t="n">
        <v>2</v>
      </c>
      <c r="C99" s="1" t="n">
        <v>2</v>
      </c>
      <c r="D99" s="69" t="n">
        <v>1</v>
      </c>
    </row>
    <row r="100" customFormat="false" ht="15" hidden="false" customHeight="false" outlineLevel="0" collapsed="false">
      <c r="A100" s="71" t="s">
        <v>291</v>
      </c>
      <c r="B100" s="65" t="n">
        <v>3</v>
      </c>
      <c r="C100" s="1" t="n">
        <v>3</v>
      </c>
      <c r="D100" s="69" t="n">
        <v>1</v>
      </c>
    </row>
    <row r="101" customFormat="false" ht="15" hidden="false" customHeight="false" outlineLevel="0" collapsed="false">
      <c r="A101" s="71" t="s">
        <v>295</v>
      </c>
      <c r="B101" s="65" t="n">
        <v>29</v>
      </c>
      <c r="C101" s="1" t="n">
        <v>29</v>
      </c>
      <c r="D101" s="69" t="n">
        <v>1</v>
      </c>
    </row>
    <row r="102" customFormat="false" ht="15" hidden="false" customHeight="false" outlineLevel="0" collapsed="false">
      <c r="A102" s="71" t="s">
        <v>298</v>
      </c>
      <c r="B102" s="65" t="n">
        <v>104</v>
      </c>
      <c r="C102" s="1" t="n">
        <v>104</v>
      </c>
      <c r="D102" s="69" t="n">
        <v>1</v>
      </c>
    </row>
    <row r="103" customFormat="false" ht="15" hidden="false" customHeight="false" outlineLevel="0" collapsed="false">
      <c r="A103" s="71" t="s">
        <v>301</v>
      </c>
      <c r="B103" s="65" t="n">
        <v>15</v>
      </c>
      <c r="C103" s="1" t="n">
        <v>15</v>
      </c>
      <c r="D103" s="69" t="n">
        <v>1</v>
      </c>
    </row>
    <row r="104" customFormat="false" ht="15" hidden="false" customHeight="false" outlineLevel="0" collapsed="false">
      <c r="A104" s="71" t="s">
        <v>304</v>
      </c>
      <c r="B104" s="65" t="n">
        <v>225</v>
      </c>
      <c r="C104" s="1" t="n">
        <v>225</v>
      </c>
      <c r="D104" s="69" t="n">
        <v>1</v>
      </c>
    </row>
    <row r="105" customFormat="false" ht="15" hidden="false" customHeight="false" outlineLevel="0" collapsed="false">
      <c r="A105" s="71" t="s">
        <v>307</v>
      </c>
      <c r="B105" s="65" t="n">
        <v>337</v>
      </c>
      <c r="C105" s="1" t="n">
        <v>337</v>
      </c>
      <c r="D105" s="69" t="n">
        <v>1</v>
      </c>
    </row>
    <row r="106" customFormat="false" ht="15" hidden="false" customHeight="false" outlineLevel="0" collapsed="false">
      <c r="A106" s="71" t="s">
        <v>310</v>
      </c>
      <c r="B106" s="65" t="n">
        <v>6</v>
      </c>
      <c r="C106" s="1" t="n">
        <v>6</v>
      </c>
      <c r="D106" s="69" t="n">
        <v>1</v>
      </c>
    </row>
    <row r="107" customFormat="false" ht="15" hidden="false" customHeight="false" outlineLevel="0" collapsed="false">
      <c r="A107" s="71" t="s">
        <v>313</v>
      </c>
      <c r="B107" s="65" t="n">
        <v>178</v>
      </c>
      <c r="C107" s="1" t="n">
        <v>178</v>
      </c>
      <c r="D107" s="69" t="n">
        <v>1</v>
      </c>
    </row>
    <row r="108" customFormat="false" ht="15" hidden="false" customHeight="false" outlineLevel="0" collapsed="false">
      <c r="A108" s="71" t="s">
        <v>316</v>
      </c>
      <c r="B108" s="65" t="n">
        <v>474</v>
      </c>
      <c r="C108" s="1" t="n">
        <v>474</v>
      </c>
      <c r="D108" s="69" t="n">
        <v>1</v>
      </c>
    </row>
    <row r="109" customFormat="false" ht="15" hidden="false" customHeight="false" outlineLevel="0" collapsed="false">
      <c r="A109" s="71" t="s">
        <v>319</v>
      </c>
      <c r="B109" s="65" t="n">
        <v>29</v>
      </c>
      <c r="C109" s="1" t="n">
        <v>29</v>
      </c>
      <c r="D109" s="69" t="n">
        <v>1</v>
      </c>
    </row>
    <row r="110" customFormat="false" ht="15" hidden="false" customHeight="false" outlineLevel="0" collapsed="false">
      <c r="A110" s="71" t="s">
        <v>322</v>
      </c>
      <c r="B110" s="65" t="n">
        <v>25</v>
      </c>
      <c r="C110" s="1" t="n">
        <v>25</v>
      </c>
      <c r="D110" s="69" t="n">
        <v>1</v>
      </c>
    </row>
    <row r="111" customFormat="false" ht="15" hidden="false" customHeight="false" outlineLevel="0" collapsed="false">
      <c r="A111" s="71" t="s">
        <v>325</v>
      </c>
      <c r="B111" s="65" t="n">
        <v>10</v>
      </c>
      <c r="C111" s="1" t="n">
        <v>10</v>
      </c>
      <c r="D111" s="69" t="n">
        <v>1</v>
      </c>
    </row>
    <row r="112" customFormat="false" ht="15" hidden="false" customHeight="false" outlineLevel="0" collapsed="false">
      <c r="A112" s="71" t="s">
        <v>328</v>
      </c>
      <c r="B112" s="65" t="n">
        <v>519</v>
      </c>
      <c r="C112" s="1" t="n">
        <v>519</v>
      </c>
      <c r="D112" s="69" t="n">
        <v>1</v>
      </c>
    </row>
    <row r="113" customFormat="false" ht="15" hidden="false" customHeight="false" outlineLevel="0" collapsed="false">
      <c r="A113" s="71" t="s">
        <v>331</v>
      </c>
      <c r="B113" s="65" t="n">
        <v>37</v>
      </c>
      <c r="C113" s="1" t="n">
        <v>37</v>
      </c>
      <c r="D113" s="69" t="n">
        <v>1</v>
      </c>
    </row>
    <row r="114" customFormat="false" ht="15" hidden="false" customHeight="false" outlineLevel="0" collapsed="false">
      <c r="A114" s="71" t="s">
        <v>334</v>
      </c>
      <c r="B114" s="65" t="n">
        <v>461</v>
      </c>
      <c r="C114" s="1" t="n">
        <v>461</v>
      </c>
      <c r="D114" s="69" t="n">
        <v>1</v>
      </c>
    </row>
    <row r="115" customFormat="false" ht="15" hidden="false" customHeight="false" outlineLevel="0" collapsed="false">
      <c r="A115" s="71" t="s">
        <v>337</v>
      </c>
      <c r="B115" s="65" t="n">
        <v>37</v>
      </c>
      <c r="C115" s="1" t="n">
        <v>37</v>
      </c>
      <c r="D115" s="69" t="n">
        <v>1</v>
      </c>
    </row>
    <row r="116" customFormat="false" ht="15" hidden="false" customHeight="false" outlineLevel="0" collapsed="false">
      <c r="A116" s="71" t="s">
        <v>340</v>
      </c>
      <c r="B116" s="65" t="n">
        <v>20</v>
      </c>
      <c r="C116" s="1" t="n">
        <v>20</v>
      </c>
      <c r="D116" s="69" t="n">
        <v>1</v>
      </c>
    </row>
    <row r="117" customFormat="false" ht="15" hidden="false" customHeight="false" outlineLevel="0" collapsed="false">
      <c r="A117" s="71" t="s">
        <v>343</v>
      </c>
      <c r="B117" s="65" t="n">
        <v>51</v>
      </c>
      <c r="C117" s="1" t="n">
        <v>51</v>
      </c>
      <c r="D117" s="69" t="n">
        <v>1</v>
      </c>
    </row>
    <row r="118" customFormat="false" ht="15" hidden="false" customHeight="false" outlineLevel="0" collapsed="false">
      <c r="A118" s="71" t="s">
        <v>346</v>
      </c>
      <c r="B118" s="65" t="n">
        <v>584</v>
      </c>
      <c r="C118" s="1" t="n">
        <v>583</v>
      </c>
      <c r="D118" s="69" t="n">
        <v>0.998287671232877</v>
      </c>
    </row>
    <row r="119" customFormat="false" ht="15" hidden="false" customHeight="false" outlineLevel="0" collapsed="false">
      <c r="A119" s="71" t="s">
        <v>349</v>
      </c>
      <c r="B119" s="65" t="n">
        <v>326</v>
      </c>
      <c r="C119" s="1" t="n">
        <v>326</v>
      </c>
      <c r="D119" s="69" t="n">
        <v>1</v>
      </c>
    </row>
    <row r="120" customFormat="false" ht="15" hidden="false" customHeight="false" outlineLevel="0" collapsed="false">
      <c r="A120" s="71" t="s">
        <v>352</v>
      </c>
      <c r="B120" s="65" t="n">
        <v>3</v>
      </c>
      <c r="C120" s="1" t="n">
        <v>3</v>
      </c>
      <c r="D120" s="69" t="n">
        <v>1</v>
      </c>
    </row>
    <row r="121" customFormat="false" ht="15" hidden="false" customHeight="false" outlineLevel="0" collapsed="false">
      <c r="A121" s="71" t="s">
        <v>355</v>
      </c>
      <c r="B121" s="65" t="n">
        <v>666</v>
      </c>
      <c r="C121" s="1" t="n">
        <v>665</v>
      </c>
      <c r="D121" s="69" t="n">
        <v>0.998498498498499</v>
      </c>
    </row>
    <row r="122" customFormat="false" ht="15" hidden="false" customHeight="false" outlineLevel="0" collapsed="false">
      <c r="A122" s="71" t="s">
        <v>358</v>
      </c>
      <c r="B122" s="65" t="n">
        <v>12</v>
      </c>
      <c r="C122" s="1" t="n">
        <v>12</v>
      </c>
      <c r="D122" s="69" t="n">
        <v>1</v>
      </c>
    </row>
    <row r="123" customFormat="false" ht="15" hidden="false" customHeight="false" outlineLevel="0" collapsed="false">
      <c r="A123" s="71" t="s">
        <v>361</v>
      </c>
      <c r="B123" s="65" t="n">
        <v>14</v>
      </c>
      <c r="C123" s="1" t="n">
        <v>14</v>
      </c>
      <c r="D123" s="69" t="n">
        <v>1</v>
      </c>
    </row>
    <row r="124" customFormat="false" ht="15" hidden="false" customHeight="false" outlineLevel="0" collapsed="false">
      <c r="A124" s="71" t="s">
        <v>364</v>
      </c>
      <c r="B124" s="65" t="n">
        <v>684</v>
      </c>
      <c r="C124" s="1" t="n">
        <v>684</v>
      </c>
      <c r="D124" s="69" t="n">
        <v>1</v>
      </c>
    </row>
    <row r="125" customFormat="false" ht="15" hidden="false" customHeight="false" outlineLevel="0" collapsed="false">
      <c r="A125" s="71" t="s">
        <v>367</v>
      </c>
      <c r="B125" s="65" t="n">
        <v>785</v>
      </c>
      <c r="C125" s="1" t="n">
        <v>785</v>
      </c>
      <c r="D125" s="69" t="n">
        <v>1</v>
      </c>
    </row>
    <row r="126" customFormat="false" ht="15" hidden="false" customHeight="false" outlineLevel="0" collapsed="false">
      <c r="A126" s="71" t="s">
        <v>371</v>
      </c>
      <c r="B126" s="65" t="n">
        <v>442</v>
      </c>
      <c r="C126" s="1" t="n">
        <v>442</v>
      </c>
      <c r="D126" s="69" t="n">
        <v>1</v>
      </c>
    </row>
    <row r="127" customFormat="false" ht="15" hidden="false" customHeight="false" outlineLevel="0" collapsed="false">
      <c r="A127" s="71" t="s">
        <v>374</v>
      </c>
      <c r="B127" s="65" t="n">
        <v>511</v>
      </c>
      <c r="C127" s="1" t="n">
        <v>511</v>
      </c>
      <c r="D127" s="69" t="n">
        <v>1</v>
      </c>
    </row>
    <row r="128" customFormat="false" ht="15" hidden="false" customHeight="false" outlineLevel="0" collapsed="false">
      <c r="A128" s="71" t="s">
        <v>377</v>
      </c>
      <c r="B128" s="65" t="n">
        <v>537</v>
      </c>
      <c r="C128" s="1" t="n">
        <v>537</v>
      </c>
      <c r="D128" s="69" t="n">
        <v>1</v>
      </c>
    </row>
    <row r="129" customFormat="false" ht="15" hidden="false" customHeight="false" outlineLevel="0" collapsed="false">
      <c r="A129" s="71" t="s">
        <v>380</v>
      </c>
      <c r="B129" s="65" t="n">
        <v>553</v>
      </c>
      <c r="C129" s="1" t="n">
        <v>553</v>
      </c>
      <c r="D129" s="69" t="n">
        <v>1</v>
      </c>
    </row>
    <row r="130" customFormat="false" ht="15" hidden="false" customHeight="false" outlineLevel="0" collapsed="false">
      <c r="A130" s="71" t="s">
        <v>383</v>
      </c>
      <c r="B130" s="65" t="n">
        <v>694</v>
      </c>
      <c r="C130" s="1" t="n">
        <v>694</v>
      </c>
      <c r="D130" s="69" t="n">
        <v>1</v>
      </c>
    </row>
    <row r="131" customFormat="false" ht="15" hidden="false" customHeight="false" outlineLevel="0" collapsed="false">
      <c r="A131" s="71" t="s">
        <v>386</v>
      </c>
      <c r="B131" s="65" t="n">
        <v>10</v>
      </c>
      <c r="C131" s="1" t="n">
        <v>10</v>
      </c>
      <c r="D131" s="69" t="n">
        <v>1</v>
      </c>
    </row>
    <row r="132" customFormat="false" ht="15" hidden="false" customHeight="false" outlineLevel="0" collapsed="false">
      <c r="A132" s="71" t="s">
        <v>389</v>
      </c>
      <c r="B132" s="65" t="n">
        <v>4</v>
      </c>
      <c r="C132" s="1" t="n">
        <v>4</v>
      </c>
      <c r="D132" s="69" t="n">
        <v>1</v>
      </c>
    </row>
    <row r="133" customFormat="false" ht="15" hidden="false" customHeight="false" outlineLevel="0" collapsed="false">
      <c r="A133" s="71" t="s">
        <v>391</v>
      </c>
      <c r="B133" s="65" t="n">
        <v>14</v>
      </c>
      <c r="C133" s="1" t="n">
        <v>14</v>
      </c>
      <c r="D133" s="69" t="n">
        <v>1</v>
      </c>
    </row>
    <row r="134" customFormat="false" ht="15" hidden="false" customHeight="false" outlineLevel="0" collapsed="false">
      <c r="A134" s="71" t="s">
        <v>394</v>
      </c>
      <c r="B134" s="65" t="n">
        <v>8</v>
      </c>
      <c r="C134" s="1" t="n">
        <v>8</v>
      </c>
      <c r="D134" s="69" t="n">
        <v>1</v>
      </c>
    </row>
    <row r="135" customFormat="false" ht="15" hidden="false" customHeight="false" outlineLevel="0" collapsed="false">
      <c r="A135" s="71" t="s">
        <v>395</v>
      </c>
      <c r="B135" s="65" t="n">
        <v>18</v>
      </c>
      <c r="C135" s="1" t="n">
        <v>18</v>
      </c>
      <c r="D135" s="69" t="n">
        <v>1</v>
      </c>
    </row>
    <row r="136" customFormat="false" ht="15" hidden="false" customHeight="false" outlineLevel="0" collapsed="false">
      <c r="A136" s="71" t="s">
        <v>398</v>
      </c>
      <c r="B136" s="65" t="n">
        <v>11</v>
      </c>
      <c r="C136" s="1" t="n">
        <v>11</v>
      </c>
      <c r="D136" s="69" t="n">
        <v>1</v>
      </c>
    </row>
    <row r="137" customFormat="false" ht="15" hidden="false" customHeight="false" outlineLevel="0" collapsed="false">
      <c r="A137" s="71" t="s">
        <v>399</v>
      </c>
      <c r="B137" s="65" t="n">
        <v>10</v>
      </c>
      <c r="C137" s="1" t="n">
        <v>10</v>
      </c>
      <c r="D137" s="69" t="n">
        <v>1</v>
      </c>
    </row>
    <row r="138" customFormat="false" ht="15" hidden="false" customHeight="false" outlineLevel="0" collapsed="false">
      <c r="A138" s="71" t="s">
        <v>402</v>
      </c>
      <c r="B138" s="65" t="n">
        <v>429</v>
      </c>
      <c r="C138" s="1" t="n">
        <v>429</v>
      </c>
      <c r="D138" s="69" t="n">
        <v>1</v>
      </c>
    </row>
    <row r="139" customFormat="false" ht="15" hidden="false" customHeight="false" outlineLevel="0" collapsed="false">
      <c r="A139" s="71" t="s">
        <v>405</v>
      </c>
      <c r="B139" s="65" t="n">
        <v>464</v>
      </c>
      <c r="C139" s="1" t="n">
        <v>464</v>
      </c>
      <c r="D139" s="69" t="n">
        <v>1</v>
      </c>
    </row>
    <row r="140" customFormat="false" ht="15" hidden="false" customHeight="false" outlineLevel="0" collapsed="false">
      <c r="A140" s="71" t="s">
        <v>408</v>
      </c>
      <c r="B140" s="65" t="n">
        <v>404</v>
      </c>
      <c r="C140" s="1" t="n">
        <v>404</v>
      </c>
      <c r="D140" s="69" t="n">
        <v>1</v>
      </c>
    </row>
    <row r="141" customFormat="false" ht="15.75" hidden="false" customHeight="false" outlineLevel="0" collapsed="false">
      <c r="A141" s="72" t="s">
        <v>411</v>
      </c>
      <c r="B141" s="73" t="n">
        <v>604</v>
      </c>
      <c r="C141" s="35" t="n">
        <v>604</v>
      </c>
      <c r="D141" s="74" t="n">
        <v>1</v>
      </c>
    </row>
    <row r="142" customFormat="false" ht="15.75" hidden="false" customHeight="false" outlineLevel="0" collapsed="false">
      <c r="C142" s="1" t="s">
        <v>582</v>
      </c>
      <c r="D142" s="69" t="n">
        <f aca="false">AVERAGE(D3:D141)</f>
        <v>0.999530742321715</v>
      </c>
    </row>
    <row r="143" customFormat="false" ht="15" hidden="false" customHeight="false" outlineLevel="0" collapsed="false">
      <c r="C143" s="1" t="s">
        <v>583</v>
      </c>
      <c r="D143" s="69" t="n">
        <f aca="false">_xlfn.STDEV.S(D3:D141)</f>
        <v>0.00612814666566332</v>
      </c>
    </row>
  </sheetData>
  <conditionalFormatting sqref="A3:A11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4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I1" activePane="topRight" state="frozen"/>
      <selection pane="topLeft" activeCell="A1" activeCellId="0" sqref="A1"/>
      <selection pane="topRight" activeCell="W2" activeCellId="0" sqref="W2"/>
    </sheetView>
  </sheetViews>
  <sheetFormatPr defaultColWidth="8.5390625" defaultRowHeight="15" zeroHeight="false" outlineLevelRow="0" outlineLevelCol="0"/>
  <cols>
    <col collapsed="false" customWidth="true" hidden="false" outlineLevel="0" max="1" min="1" style="75" width="37.88"/>
    <col collapsed="false" customWidth="true" hidden="false" outlineLevel="0" max="2" min="2" style="75" width="20.77"/>
    <col collapsed="false" customWidth="true" hidden="false" outlineLevel="0" max="3" min="3" style="75" width="18.89"/>
    <col collapsed="false" customWidth="true" hidden="false" outlineLevel="0" max="4" min="4" style="1" width="8.88"/>
    <col collapsed="false" customWidth="true" hidden="false" outlineLevel="0" max="21" min="21" style="76" width="8.88"/>
  </cols>
  <sheetData>
    <row r="1" customFormat="false" ht="14.25" hidden="false" customHeight="false" outlineLevel="0" collapsed="false">
      <c r="A1" s="65" t="s">
        <v>584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customFormat="false" ht="15.75" hidden="false" customHeight="false" outlineLevel="0" collapsed="false">
      <c r="A2" s="44" t="s">
        <v>585</v>
      </c>
      <c r="B2" s="44" t="s">
        <v>586</v>
      </c>
      <c r="C2" s="44" t="s">
        <v>587</v>
      </c>
      <c r="D2" s="44" t="s">
        <v>588</v>
      </c>
      <c r="E2" s="77" t="s">
        <v>589</v>
      </c>
      <c r="F2" s="77" t="s">
        <v>590</v>
      </c>
      <c r="G2" s="44" t="s">
        <v>591</v>
      </c>
      <c r="H2" s="44" t="s">
        <v>590</v>
      </c>
      <c r="I2" s="77" t="s">
        <v>592</v>
      </c>
      <c r="J2" s="77" t="s">
        <v>590</v>
      </c>
      <c r="K2" s="44" t="s">
        <v>593</v>
      </c>
      <c r="L2" s="44" t="s">
        <v>590</v>
      </c>
      <c r="M2" s="77" t="s">
        <v>594</v>
      </c>
      <c r="N2" s="77" t="s">
        <v>590</v>
      </c>
      <c r="O2" s="44" t="s">
        <v>595</v>
      </c>
      <c r="P2" s="44" t="s">
        <v>590</v>
      </c>
      <c r="Q2" s="77" t="s">
        <v>596</v>
      </c>
      <c r="R2" s="77" t="s">
        <v>590</v>
      </c>
      <c r="S2" s="44" t="s">
        <v>597</v>
      </c>
      <c r="T2" s="44" t="s">
        <v>590</v>
      </c>
      <c r="U2" s="77" t="s">
        <v>598</v>
      </c>
      <c r="V2" s="77" t="s">
        <v>590</v>
      </c>
      <c r="W2" s="44" t="s">
        <v>599</v>
      </c>
      <c r="X2" s="44" t="s">
        <v>590</v>
      </c>
      <c r="Y2" s="77" t="s">
        <v>600</v>
      </c>
      <c r="Z2" s="77" t="s">
        <v>590</v>
      </c>
    </row>
    <row r="3" customFormat="false" ht="15" hidden="false" customHeight="false" outlineLevel="0" collapsed="false">
      <c r="A3" s="1" t="s">
        <v>601</v>
      </c>
      <c r="B3" s="1" t="s">
        <v>602</v>
      </c>
      <c r="C3" s="78" t="n">
        <v>42857</v>
      </c>
      <c r="D3" s="65" t="n">
        <v>29</v>
      </c>
      <c r="E3" s="79" t="n">
        <v>43</v>
      </c>
      <c r="F3" s="80" t="n">
        <f aca="false">E3/D3</f>
        <v>1.48275862068966</v>
      </c>
      <c r="G3" s="81" t="n">
        <v>43</v>
      </c>
      <c r="H3" s="65" t="n">
        <f aca="false">G3/D3</f>
        <v>1.48275862068966</v>
      </c>
      <c r="I3" s="79" t="n">
        <v>43</v>
      </c>
      <c r="J3" s="80" t="n">
        <f aca="false">I3/D3</f>
        <v>1.48275862068966</v>
      </c>
      <c r="K3" s="81" t="n">
        <v>39</v>
      </c>
      <c r="L3" s="82" t="n">
        <f aca="false">K3/D3</f>
        <v>1.3448275862069</v>
      </c>
      <c r="M3" s="79" t="n">
        <v>37</v>
      </c>
      <c r="N3" s="80" t="n">
        <f aca="false">M3/D3</f>
        <v>1.27586206896552</v>
      </c>
      <c r="O3" s="81" t="n">
        <v>33</v>
      </c>
      <c r="P3" s="65" t="n">
        <f aca="false">O3/D3</f>
        <v>1.13793103448276</v>
      </c>
      <c r="Q3" s="79" t="n">
        <v>33</v>
      </c>
      <c r="R3" s="80" t="n">
        <f aca="false">Q3/D3</f>
        <v>1.13793103448276</v>
      </c>
      <c r="S3" s="81" t="n">
        <v>32</v>
      </c>
      <c r="T3" s="65" t="n">
        <f aca="false">S3/D3</f>
        <v>1.10344827586207</v>
      </c>
      <c r="U3" s="79" t="n">
        <v>32</v>
      </c>
      <c r="V3" s="80" t="n">
        <f aca="false">U3/D3</f>
        <v>1.10344827586207</v>
      </c>
      <c r="W3" s="81" t="n">
        <v>32</v>
      </c>
      <c r="X3" s="65" t="n">
        <f aca="false">W3/D3</f>
        <v>1.10344827586207</v>
      </c>
      <c r="Y3" s="79" t="n">
        <v>21</v>
      </c>
      <c r="Z3" s="80" t="n">
        <f aca="false">Y3/D3</f>
        <v>0.724137931034483</v>
      </c>
    </row>
    <row r="4" customFormat="false" ht="15" hidden="false" customHeight="false" outlineLevel="0" collapsed="false">
      <c r="A4" s="1" t="s">
        <v>603</v>
      </c>
      <c r="B4" s="1" t="s">
        <v>604</v>
      </c>
      <c r="C4" s="78" t="n">
        <v>40094</v>
      </c>
      <c r="D4" s="65" t="n">
        <v>18</v>
      </c>
      <c r="E4" s="79" t="n">
        <v>36</v>
      </c>
      <c r="F4" s="80" t="n">
        <f aca="false">E4/D4</f>
        <v>2</v>
      </c>
      <c r="G4" s="81" t="n">
        <v>36</v>
      </c>
      <c r="H4" s="65" t="n">
        <f aca="false">G4/D4</f>
        <v>2</v>
      </c>
      <c r="I4" s="79" t="n">
        <v>36</v>
      </c>
      <c r="J4" s="80" t="n">
        <f aca="false">I4/D4</f>
        <v>2</v>
      </c>
      <c r="K4" s="81" t="n">
        <v>36</v>
      </c>
      <c r="L4" s="82" t="n">
        <f aca="false">K4/D4</f>
        <v>2</v>
      </c>
      <c r="M4" s="79" t="n">
        <v>27</v>
      </c>
      <c r="N4" s="80" t="n">
        <f aca="false">M4/D4</f>
        <v>1.5</v>
      </c>
      <c r="O4" s="81" t="n">
        <v>21</v>
      </c>
      <c r="P4" s="65" t="n">
        <f aca="false">O4/D4</f>
        <v>1.16666666666667</v>
      </c>
      <c r="Q4" s="79" t="n">
        <v>19</v>
      </c>
      <c r="R4" s="80" t="n">
        <f aca="false">Q4/D4</f>
        <v>1.05555555555556</v>
      </c>
      <c r="S4" s="81" t="n">
        <v>18</v>
      </c>
      <c r="T4" s="65" t="n">
        <f aca="false">S4/D4</f>
        <v>1</v>
      </c>
      <c r="U4" s="79" t="n">
        <v>18</v>
      </c>
      <c r="V4" s="80" t="n">
        <f aca="false">U4/D4</f>
        <v>1</v>
      </c>
      <c r="W4" s="81" t="n">
        <v>18</v>
      </c>
      <c r="X4" s="65" t="n">
        <f aca="false">W4/D4</f>
        <v>1</v>
      </c>
      <c r="Y4" s="79" t="n">
        <v>16</v>
      </c>
      <c r="Z4" s="80" t="n">
        <f aca="false">Y4/D4</f>
        <v>0.888888888888889</v>
      </c>
    </row>
    <row r="5" customFormat="false" ht="15" hidden="false" customHeight="false" outlineLevel="0" collapsed="false">
      <c r="A5" s="1" t="s">
        <v>605</v>
      </c>
      <c r="B5" s="1" t="s">
        <v>606</v>
      </c>
      <c r="C5" s="78" t="n">
        <v>43679</v>
      </c>
      <c r="D5" s="65" t="n">
        <v>25</v>
      </c>
      <c r="E5" s="79" t="n">
        <v>42</v>
      </c>
      <c r="F5" s="80" t="n">
        <f aca="false">E5/D5</f>
        <v>1.68</v>
      </c>
      <c r="G5" s="81" t="n">
        <v>42</v>
      </c>
      <c r="H5" s="65" t="n">
        <f aca="false">G5/D5</f>
        <v>1.68</v>
      </c>
      <c r="I5" s="79" t="n">
        <v>42</v>
      </c>
      <c r="J5" s="80" t="n">
        <f aca="false">I5/D5</f>
        <v>1.68</v>
      </c>
      <c r="K5" s="81" t="n">
        <v>40</v>
      </c>
      <c r="L5" s="82" t="n">
        <f aca="false">K5/D5</f>
        <v>1.6</v>
      </c>
      <c r="M5" s="79" t="n">
        <v>33</v>
      </c>
      <c r="N5" s="80" t="n">
        <f aca="false">M5/D5</f>
        <v>1.32</v>
      </c>
      <c r="O5" s="81" t="n">
        <v>30</v>
      </c>
      <c r="P5" s="65" t="n">
        <f aca="false">O5/D5</f>
        <v>1.2</v>
      </c>
      <c r="Q5" s="79" t="n">
        <v>28</v>
      </c>
      <c r="R5" s="80" t="n">
        <f aca="false">Q5/D5</f>
        <v>1.12</v>
      </c>
      <c r="S5" s="81" t="n">
        <v>28</v>
      </c>
      <c r="T5" s="65" t="n">
        <f aca="false">S5/D5</f>
        <v>1.12</v>
      </c>
      <c r="U5" s="79" t="n">
        <v>26</v>
      </c>
      <c r="V5" s="80" t="n">
        <f aca="false">U5/D5</f>
        <v>1.04</v>
      </c>
      <c r="W5" s="81" t="n">
        <v>26</v>
      </c>
      <c r="X5" s="65" t="n">
        <f aca="false">W5/D5</f>
        <v>1.04</v>
      </c>
      <c r="Y5" s="79" t="n">
        <v>14</v>
      </c>
      <c r="Z5" s="80" t="n">
        <f aca="false">Y5/D5</f>
        <v>0.56</v>
      </c>
    </row>
    <row r="6" customFormat="false" ht="15" hidden="false" customHeight="false" outlineLevel="0" collapsed="false">
      <c r="A6" s="1" t="s">
        <v>607</v>
      </c>
      <c r="B6" s="1" t="s">
        <v>608</v>
      </c>
      <c r="C6" s="78" t="n">
        <v>39799</v>
      </c>
      <c r="D6" s="65" t="n">
        <v>45</v>
      </c>
      <c r="E6" s="79" t="n">
        <v>60</v>
      </c>
      <c r="F6" s="80" t="n">
        <f aca="false">E6/D6</f>
        <v>1.33333333333333</v>
      </c>
      <c r="G6" s="81" t="n">
        <v>60</v>
      </c>
      <c r="H6" s="65" t="n">
        <f aca="false">G6/D6</f>
        <v>1.33333333333333</v>
      </c>
      <c r="I6" s="79" t="n">
        <v>60</v>
      </c>
      <c r="J6" s="80" t="n">
        <f aca="false">I6/D6</f>
        <v>1.33333333333333</v>
      </c>
      <c r="K6" s="81" t="n">
        <v>56</v>
      </c>
      <c r="L6" s="82" t="n">
        <f aca="false">K6/D6</f>
        <v>1.24444444444444</v>
      </c>
      <c r="M6" s="79" t="n">
        <v>52</v>
      </c>
      <c r="N6" s="80" t="n">
        <f aca="false">M6/D6</f>
        <v>1.15555555555556</v>
      </c>
      <c r="O6" s="81" t="n">
        <v>48</v>
      </c>
      <c r="P6" s="65" t="n">
        <f aca="false">O6/D6</f>
        <v>1.06666666666667</v>
      </c>
      <c r="Q6" s="79" t="n">
        <v>45</v>
      </c>
      <c r="R6" s="80" t="n">
        <f aca="false">Q6/D6</f>
        <v>1</v>
      </c>
      <c r="S6" s="81" t="n">
        <v>45</v>
      </c>
      <c r="T6" s="65" t="n">
        <f aca="false">S6/D6</f>
        <v>1</v>
      </c>
      <c r="U6" s="79" t="n">
        <v>43</v>
      </c>
      <c r="V6" s="80" t="n">
        <f aca="false">U6/D6</f>
        <v>0.955555555555556</v>
      </c>
      <c r="W6" s="81" t="n">
        <v>43</v>
      </c>
      <c r="X6" s="65" t="n">
        <f aca="false">W6/D6</f>
        <v>0.955555555555556</v>
      </c>
      <c r="Y6" s="79" t="n">
        <v>32</v>
      </c>
      <c r="Z6" s="80" t="n">
        <f aca="false">Y6/D6</f>
        <v>0.711111111111111</v>
      </c>
    </row>
    <row r="7" customFormat="false" ht="15" hidden="false" customHeight="false" outlineLevel="0" collapsed="false">
      <c r="A7" s="1" t="s">
        <v>609</v>
      </c>
      <c r="B7" s="1" t="s">
        <v>610</v>
      </c>
      <c r="C7" s="78" t="n">
        <v>39889</v>
      </c>
      <c r="D7" s="65" t="n">
        <v>47</v>
      </c>
      <c r="E7" s="79" t="n">
        <v>79</v>
      </c>
      <c r="F7" s="80" t="n">
        <f aca="false">E7/D7</f>
        <v>1.68085106382979</v>
      </c>
      <c r="G7" s="81" t="n">
        <v>79</v>
      </c>
      <c r="H7" s="65" t="n">
        <f aca="false">G7/D7</f>
        <v>1.68085106382979</v>
      </c>
      <c r="I7" s="79" t="n">
        <v>79</v>
      </c>
      <c r="J7" s="80" t="n">
        <f aca="false">I7/D7</f>
        <v>1.68085106382979</v>
      </c>
      <c r="K7" s="81" t="n">
        <v>73</v>
      </c>
      <c r="L7" s="82" t="n">
        <f aca="false">K7/D7</f>
        <v>1.5531914893617</v>
      </c>
      <c r="M7" s="79" t="n">
        <v>64</v>
      </c>
      <c r="N7" s="80" t="n">
        <f aca="false">M7/D7</f>
        <v>1.36170212765957</v>
      </c>
      <c r="O7" s="81" t="n">
        <v>60</v>
      </c>
      <c r="P7" s="65" t="n">
        <f aca="false">O7/D7</f>
        <v>1.27659574468085</v>
      </c>
      <c r="Q7" s="79" t="n">
        <v>59</v>
      </c>
      <c r="R7" s="80" t="n">
        <f aca="false">Q7/D7</f>
        <v>1.25531914893617</v>
      </c>
      <c r="S7" s="81" t="n">
        <v>59</v>
      </c>
      <c r="T7" s="65" t="n">
        <f aca="false">S7/D7</f>
        <v>1.25531914893617</v>
      </c>
      <c r="U7" s="79" t="n">
        <v>58</v>
      </c>
      <c r="V7" s="80" t="n">
        <f aca="false">U7/D7</f>
        <v>1.23404255319149</v>
      </c>
      <c r="W7" s="81" t="n">
        <v>58</v>
      </c>
      <c r="X7" s="65" t="n">
        <f aca="false">W7/D7</f>
        <v>1.23404255319149</v>
      </c>
      <c r="Y7" s="79" t="n">
        <v>57</v>
      </c>
      <c r="Z7" s="80" t="n">
        <f aca="false">Y7/D7</f>
        <v>1.21276595744681</v>
      </c>
    </row>
    <row r="8" customFormat="false" ht="15" hidden="false" customHeight="false" outlineLevel="0" collapsed="false">
      <c r="A8" s="1" t="s">
        <v>611</v>
      </c>
      <c r="B8" s="1" t="s">
        <v>612</v>
      </c>
      <c r="C8" s="78" t="n">
        <v>43463</v>
      </c>
      <c r="D8" s="65" t="n">
        <v>38</v>
      </c>
      <c r="E8" s="79" t="n">
        <v>48</v>
      </c>
      <c r="F8" s="80" t="n">
        <f aca="false">E8/D8</f>
        <v>1.26315789473684</v>
      </c>
      <c r="G8" s="81" t="n">
        <v>48</v>
      </c>
      <c r="H8" s="65" t="n">
        <f aca="false">G8/D8</f>
        <v>1.26315789473684</v>
      </c>
      <c r="I8" s="79" t="n">
        <v>48</v>
      </c>
      <c r="J8" s="80" t="n">
        <f aca="false">I8/D8</f>
        <v>1.26315789473684</v>
      </c>
      <c r="K8" s="81" t="n">
        <v>48</v>
      </c>
      <c r="L8" s="82" t="n">
        <f aca="false">K8/D8</f>
        <v>1.26315789473684</v>
      </c>
      <c r="M8" s="79" t="n">
        <v>44</v>
      </c>
      <c r="N8" s="80" t="n">
        <f aca="false">M8/D8</f>
        <v>1.15789473684211</v>
      </c>
      <c r="O8" s="81" t="n">
        <v>39</v>
      </c>
      <c r="P8" s="65" t="n">
        <f aca="false">O8/D8</f>
        <v>1.02631578947368</v>
      </c>
      <c r="Q8" s="79" t="n">
        <v>39</v>
      </c>
      <c r="R8" s="80" t="n">
        <f aca="false">Q8/D8</f>
        <v>1.02631578947368</v>
      </c>
      <c r="S8" s="81" t="n">
        <v>37</v>
      </c>
      <c r="T8" s="65" t="n">
        <f aca="false">S8/D8</f>
        <v>0.973684210526316</v>
      </c>
      <c r="U8" s="79" t="n">
        <v>36</v>
      </c>
      <c r="V8" s="80" t="n">
        <f aca="false">U8/D8</f>
        <v>0.947368421052632</v>
      </c>
      <c r="W8" s="81" t="n">
        <v>36</v>
      </c>
      <c r="X8" s="65" t="n">
        <f aca="false">W8/D8</f>
        <v>0.947368421052632</v>
      </c>
      <c r="Y8" s="79" t="n">
        <v>32</v>
      </c>
      <c r="Z8" s="80" t="n">
        <f aca="false">Y8/D8</f>
        <v>0.842105263157895</v>
      </c>
    </row>
    <row r="9" customFormat="false" ht="15" hidden="false" customHeight="false" outlineLevel="0" collapsed="false">
      <c r="A9" s="1" t="s">
        <v>613</v>
      </c>
      <c r="B9" s="1" t="s">
        <v>614</v>
      </c>
      <c r="C9" s="78" t="n">
        <v>41141</v>
      </c>
      <c r="D9" s="65" t="n">
        <v>38</v>
      </c>
      <c r="E9" s="79" t="n">
        <v>48</v>
      </c>
      <c r="F9" s="80" t="n">
        <f aca="false">E9/D9</f>
        <v>1.26315789473684</v>
      </c>
      <c r="G9" s="81" t="n">
        <v>48</v>
      </c>
      <c r="H9" s="65" t="n">
        <f aca="false">G9/D9</f>
        <v>1.26315789473684</v>
      </c>
      <c r="I9" s="79" t="n">
        <v>48</v>
      </c>
      <c r="J9" s="80" t="n">
        <f aca="false">I9/D9</f>
        <v>1.26315789473684</v>
      </c>
      <c r="K9" s="81" t="n">
        <v>48</v>
      </c>
      <c r="L9" s="82" t="n">
        <f aca="false">K9/D9</f>
        <v>1.26315789473684</v>
      </c>
      <c r="M9" s="79" t="n">
        <v>44</v>
      </c>
      <c r="N9" s="80" t="n">
        <f aca="false">M9/D9</f>
        <v>1.15789473684211</v>
      </c>
      <c r="O9" s="81" t="n">
        <v>38</v>
      </c>
      <c r="P9" s="65" t="n">
        <f aca="false">O9/D9</f>
        <v>1</v>
      </c>
      <c r="Q9" s="79" t="n">
        <v>38</v>
      </c>
      <c r="R9" s="80" t="n">
        <f aca="false">Q9/D9</f>
        <v>1</v>
      </c>
      <c r="S9" s="81" t="n">
        <v>36</v>
      </c>
      <c r="T9" s="65" t="n">
        <f aca="false">S9/D9</f>
        <v>0.947368421052632</v>
      </c>
      <c r="U9" s="79" t="n">
        <v>35</v>
      </c>
      <c r="V9" s="80" t="n">
        <f aca="false">U9/D9</f>
        <v>0.921052631578947</v>
      </c>
      <c r="W9" s="81" t="n">
        <v>35</v>
      </c>
      <c r="X9" s="65" t="n">
        <f aca="false">W9/D9</f>
        <v>0.921052631578947</v>
      </c>
      <c r="Y9" s="79" t="n">
        <v>32</v>
      </c>
      <c r="Z9" s="80" t="n">
        <f aca="false">Y9/D9</f>
        <v>0.842105263157895</v>
      </c>
    </row>
    <row r="10" customFormat="false" ht="15" hidden="false" customHeight="false" outlineLevel="0" collapsed="false">
      <c r="A10" s="1" t="s">
        <v>615</v>
      </c>
      <c r="B10" s="1" t="s">
        <v>616</v>
      </c>
      <c r="C10" s="78" t="n">
        <v>38701</v>
      </c>
      <c r="D10" s="65" t="n">
        <v>38</v>
      </c>
      <c r="E10" s="79" t="n">
        <v>58</v>
      </c>
      <c r="F10" s="80" t="n">
        <f aca="false">E10/D10</f>
        <v>1.52631578947368</v>
      </c>
      <c r="G10" s="81" t="n">
        <v>58</v>
      </c>
      <c r="H10" s="65" t="n">
        <f aca="false">G10/D10</f>
        <v>1.52631578947368</v>
      </c>
      <c r="I10" s="79" t="n">
        <v>58</v>
      </c>
      <c r="J10" s="80" t="n">
        <f aca="false">I10/D10</f>
        <v>1.52631578947368</v>
      </c>
      <c r="K10" s="81" t="n">
        <v>58</v>
      </c>
      <c r="L10" s="82" t="n">
        <f aca="false">K10/D10</f>
        <v>1.52631578947368</v>
      </c>
      <c r="M10" s="79" t="n">
        <v>52</v>
      </c>
      <c r="N10" s="80" t="n">
        <f aca="false">M10/D10</f>
        <v>1.36842105263158</v>
      </c>
      <c r="O10" s="81" t="n">
        <v>47</v>
      </c>
      <c r="P10" s="65" t="n">
        <f aca="false">O10/D10</f>
        <v>1.23684210526316</v>
      </c>
      <c r="Q10" s="79" t="n">
        <v>46</v>
      </c>
      <c r="R10" s="80" t="n">
        <f aca="false">Q10/D10</f>
        <v>1.21052631578947</v>
      </c>
      <c r="S10" s="81" t="n">
        <v>44</v>
      </c>
      <c r="T10" s="65" t="n">
        <f aca="false">S10/D10</f>
        <v>1.15789473684211</v>
      </c>
      <c r="U10" s="79" t="n">
        <v>42</v>
      </c>
      <c r="V10" s="80" t="n">
        <f aca="false">U10/D10</f>
        <v>1.10526315789474</v>
      </c>
      <c r="W10" s="81" t="n">
        <v>42</v>
      </c>
      <c r="X10" s="65" t="n">
        <f aca="false">W10/D10</f>
        <v>1.10526315789474</v>
      </c>
      <c r="Y10" s="79" t="n">
        <v>27</v>
      </c>
      <c r="Z10" s="80" t="n">
        <f aca="false">Y10/D10</f>
        <v>0.710526315789474</v>
      </c>
    </row>
    <row r="11" customFormat="false" ht="15" hidden="false" customHeight="false" outlineLevel="0" collapsed="false">
      <c r="A11" s="1" t="s">
        <v>617</v>
      </c>
      <c r="B11" s="1" t="s">
        <v>618</v>
      </c>
      <c r="C11" s="78" t="n">
        <v>43687</v>
      </c>
      <c r="D11" s="65" t="n">
        <v>17</v>
      </c>
      <c r="E11" s="79" t="n">
        <v>23</v>
      </c>
      <c r="F11" s="80" t="n">
        <f aca="false">E11/D11</f>
        <v>1.35294117647059</v>
      </c>
      <c r="G11" s="81" t="n">
        <v>23</v>
      </c>
      <c r="H11" s="65" t="n">
        <f aca="false">G11/D11</f>
        <v>1.35294117647059</v>
      </c>
      <c r="I11" s="79" t="n">
        <v>23</v>
      </c>
      <c r="J11" s="80" t="n">
        <f aca="false">I11/D11</f>
        <v>1.35294117647059</v>
      </c>
      <c r="K11" s="81" t="n">
        <v>21</v>
      </c>
      <c r="L11" s="82" t="n">
        <f aca="false">K11/D11</f>
        <v>1.23529411764706</v>
      </c>
      <c r="M11" s="79" t="n">
        <v>20</v>
      </c>
      <c r="N11" s="80" t="n">
        <f aca="false">M11/D11</f>
        <v>1.17647058823529</v>
      </c>
      <c r="O11" s="81" t="n">
        <v>19</v>
      </c>
      <c r="P11" s="65" t="n">
        <f aca="false">O11/D11</f>
        <v>1.11764705882353</v>
      </c>
      <c r="Q11" s="79" t="n">
        <v>19</v>
      </c>
      <c r="R11" s="80" t="n">
        <f aca="false">Q11/D11</f>
        <v>1.11764705882353</v>
      </c>
      <c r="S11" s="81" t="n">
        <v>19</v>
      </c>
      <c r="T11" s="65" t="n">
        <f aca="false">S11/D11</f>
        <v>1.11764705882353</v>
      </c>
      <c r="U11" s="79" t="n">
        <v>19</v>
      </c>
      <c r="V11" s="80" t="n">
        <f aca="false">U11/D11</f>
        <v>1.11764705882353</v>
      </c>
      <c r="W11" s="81" t="n">
        <v>19</v>
      </c>
      <c r="X11" s="65" t="n">
        <f aca="false">W11/D11</f>
        <v>1.11764705882353</v>
      </c>
      <c r="Y11" s="79" t="n">
        <v>17</v>
      </c>
      <c r="Z11" s="80" t="n">
        <f aca="false">Y11/D11</f>
        <v>1</v>
      </c>
    </row>
    <row r="12" customFormat="false" ht="15" hidden="false" customHeight="false" outlineLevel="0" collapsed="false">
      <c r="A12" s="1" t="s">
        <v>619</v>
      </c>
      <c r="B12" s="1" t="s">
        <v>620</v>
      </c>
      <c r="C12" s="78" t="n">
        <v>43747</v>
      </c>
      <c r="D12" s="65" t="n">
        <v>17</v>
      </c>
      <c r="E12" s="79" t="n">
        <v>31</v>
      </c>
      <c r="F12" s="80" t="n">
        <f aca="false">E12/D12</f>
        <v>1.82352941176471</v>
      </c>
      <c r="G12" s="81" t="n">
        <v>31</v>
      </c>
      <c r="H12" s="65" t="n">
        <f aca="false">G12/D12</f>
        <v>1.82352941176471</v>
      </c>
      <c r="I12" s="79" t="n">
        <v>31</v>
      </c>
      <c r="J12" s="80" t="n">
        <f aca="false">I12/D12</f>
        <v>1.82352941176471</v>
      </c>
      <c r="K12" s="81" t="n">
        <v>29</v>
      </c>
      <c r="L12" s="82" t="n">
        <f aca="false">K12/D12</f>
        <v>1.70588235294118</v>
      </c>
      <c r="M12" s="79" t="n">
        <v>19</v>
      </c>
      <c r="N12" s="80" t="n">
        <f aca="false">M12/D12</f>
        <v>1.11764705882353</v>
      </c>
      <c r="O12" s="81" t="n">
        <v>15</v>
      </c>
      <c r="P12" s="65" t="n">
        <f aca="false">O12/D12</f>
        <v>0.882352941176471</v>
      </c>
      <c r="Q12" s="79" t="n">
        <v>15</v>
      </c>
      <c r="R12" s="80" t="n">
        <f aca="false">Q12/D12</f>
        <v>0.882352941176471</v>
      </c>
      <c r="S12" s="81" t="n">
        <v>15</v>
      </c>
      <c r="T12" s="65" t="n">
        <f aca="false">S12/D12</f>
        <v>0.882352941176471</v>
      </c>
      <c r="U12" s="79" t="n">
        <v>15</v>
      </c>
      <c r="V12" s="80" t="n">
        <f aca="false">U12/D12</f>
        <v>0.882352941176471</v>
      </c>
      <c r="W12" s="81" t="n">
        <v>15</v>
      </c>
      <c r="X12" s="65" t="n">
        <f aca="false">W12/D12</f>
        <v>0.882352941176471</v>
      </c>
      <c r="Y12" s="79" t="n">
        <v>14</v>
      </c>
      <c r="Z12" s="80" t="n">
        <f aca="false">Y12/D12</f>
        <v>0.823529411764706</v>
      </c>
    </row>
    <row r="13" customFormat="false" ht="15" hidden="false" customHeight="false" outlineLevel="0" collapsed="false">
      <c r="A13" s="1" t="s">
        <v>621</v>
      </c>
      <c r="B13" s="1" t="s">
        <v>622</v>
      </c>
      <c r="C13" s="78" t="n">
        <v>40248</v>
      </c>
      <c r="D13" s="65" t="n">
        <v>20</v>
      </c>
      <c r="E13" s="79" t="n">
        <v>33</v>
      </c>
      <c r="F13" s="80" t="n">
        <f aca="false">E13/D13</f>
        <v>1.65</v>
      </c>
      <c r="G13" s="81" t="n">
        <v>33</v>
      </c>
      <c r="H13" s="65" t="n">
        <f aca="false">G13/D13</f>
        <v>1.65</v>
      </c>
      <c r="I13" s="79" t="n">
        <v>33</v>
      </c>
      <c r="J13" s="80" t="n">
        <f aca="false">I13/D13</f>
        <v>1.65</v>
      </c>
      <c r="K13" s="81" t="n">
        <v>29</v>
      </c>
      <c r="L13" s="82" t="n">
        <f aca="false">K13/D13</f>
        <v>1.45</v>
      </c>
      <c r="M13" s="79" t="n">
        <v>24</v>
      </c>
      <c r="N13" s="80" t="n">
        <f aca="false">M13/D13</f>
        <v>1.2</v>
      </c>
      <c r="O13" s="81" t="n">
        <v>22</v>
      </c>
      <c r="P13" s="65" t="n">
        <f aca="false">O13/D13</f>
        <v>1.1</v>
      </c>
      <c r="Q13" s="79" t="n">
        <v>20</v>
      </c>
      <c r="R13" s="80" t="n">
        <f aca="false">Q13/D13</f>
        <v>1</v>
      </c>
      <c r="S13" s="81" t="n">
        <v>20</v>
      </c>
      <c r="T13" s="65" t="n">
        <f aca="false">S13/D13</f>
        <v>1</v>
      </c>
      <c r="U13" s="79" t="n">
        <v>20</v>
      </c>
      <c r="V13" s="80" t="n">
        <f aca="false">U13/D13</f>
        <v>1</v>
      </c>
      <c r="W13" s="81" t="n">
        <v>20</v>
      </c>
      <c r="X13" s="65" t="n">
        <f aca="false">W13/D13</f>
        <v>1</v>
      </c>
      <c r="Y13" s="79" t="n">
        <v>19</v>
      </c>
      <c r="Z13" s="80" t="n">
        <f aca="false">Y13/D13</f>
        <v>0.95</v>
      </c>
    </row>
    <row r="14" customFormat="false" ht="15" hidden="false" customHeight="false" outlineLevel="0" collapsed="false">
      <c r="A14" s="1" t="s">
        <v>623</v>
      </c>
      <c r="B14" s="1" t="s">
        <v>624</v>
      </c>
      <c r="C14" s="78" t="n">
        <v>44011</v>
      </c>
      <c r="D14" s="65" t="n">
        <v>14</v>
      </c>
      <c r="E14" s="79" t="n">
        <v>34</v>
      </c>
      <c r="F14" s="80" t="n">
        <f aca="false">E14/D14</f>
        <v>2.42857142857143</v>
      </c>
      <c r="G14" s="81" t="n">
        <v>34</v>
      </c>
      <c r="H14" s="65" t="n">
        <f aca="false">G14/D14</f>
        <v>2.42857142857143</v>
      </c>
      <c r="I14" s="79" t="n">
        <v>34</v>
      </c>
      <c r="J14" s="80" t="n">
        <f aca="false">I14/D14</f>
        <v>2.42857142857143</v>
      </c>
      <c r="K14" s="81" t="n">
        <v>33</v>
      </c>
      <c r="L14" s="82" t="n">
        <f aca="false">K14/D14</f>
        <v>2.35714285714286</v>
      </c>
      <c r="M14" s="79" t="n">
        <v>22</v>
      </c>
      <c r="N14" s="80" t="n">
        <f aca="false">M14/D14</f>
        <v>1.57142857142857</v>
      </c>
      <c r="O14" s="81" t="n">
        <v>18</v>
      </c>
      <c r="P14" s="65" t="n">
        <f aca="false">O14/D14</f>
        <v>1.28571428571429</v>
      </c>
      <c r="Q14" s="79" t="n">
        <v>15</v>
      </c>
      <c r="R14" s="80" t="n">
        <f aca="false">Q14/D14</f>
        <v>1.07142857142857</v>
      </c>
      <c r="S14" s="81" t="n">
        <v>12</v>
      </c>
      <c r="T14" s="65" t="n">
        <f aca="false">S14/D14</f>
        <v>0.857142857142857</v>
      </c>
      <c r="U14" s="79" t="n">
        <v>7</v>
      </c>
      <c r="V14" s="80" t="n">
        <f aca="false">U14/D14</f>
        <v>0.5</v>
      </c>
      <c r="W14" s="81" t="n">
        <v>1</v>
      </c>
      <c r="X14" s="65" t="n">
        <f aca="false">W14/D14</f>
        <v>0.0714285714285714</v>
      </c>
      <c r="Y14" s="79" t="n">
        <v>0</v>
      </c>
      <c r="Z14" s="80" t="n">
        <f aca="false">Y14/D14</f>
        <v>0</v>
      </c>
    </row>
    <row r="15" customFormat="false" ht="15" hidden="false" customHeight="false" outlineLevel="0" collapsed="false">
      <c r="A15" s="1" t="s">
        <v>625</v>
      </c>
      <c r="B15" s="1" t="s">
        <v>626</v>
      </c>
      <c r="C15" s="78" t="n">
        <v>40487</v>
      </c>
      <c r="D15" s="65" t="n">
        <v>18</v>
      </c>
      <c r="E15" s="79" t="n">
        <v>35</v>
      </c>
      <c r="F15" s="80" t="n">
        <f aca="false">E15/D15</f>
        <v>1.94444444444444</v>
      </c>
      <c r="G15" s="81" t="n">
        <v>35</v>
      </c>
      <c r="H15" s="65" t="n">
        <f aca="false">G15/D15</f>
        <v>1.94444444444444</v>
      </c>
      <c r="I15" s="79" t="n">
        <v>35</v>
      </c>
      <c r="J15" s="80" t="n">
        <f aca="false">I15/D15</f>
        <v>1.94444444444444</v>
      </c>
      <c r="K15" s="81" t="n">
        <v>30</v>
      </c>
      <c r="L15" s="82" t="n">
        <f aca="false">K15/D15</f>
        <v>1.66666666666667</v>
      </c>
      <c r="M15" s="79" t="n">
        <v>24</v>
      </c>
      <c r="N15" s="80" t="n">
        <f aca="false">M15/D15</f>
        <v>1.33333333333333</v>
      </c>
      <c r="O15" s="81" t="n">
        <v>20</v>
      </c>
      <c r="P15" s="65" t="n">
        <f aca="false">O15/D15</f>
        <v>1.11111111111111</v>
      </c>
      <c r="Q15" s="79" t="n">
        <v>17</v>
      </c>
      <c r="R15" s="80" t="n">
        <f aca="false">Q15/D15</f>
        <v>0.944444444444444</v>
      </c>
      <c r="S15" s="81" t="n">
        <v>17</v>
      </c>
      <c r="T15" s="65" t="n">
        <f aca="false">S15/D15</f>
        <v>0.944444444444444</v>
      </c>
      <c r="U15" s="79" t="n">
        <v>17</v>
      </c>
      <c r="V15" s="80" t="n">
        <f aca="false">U15/D15</f>
        <v>0.944444444444444</v>
      </c>
      <c r="W15" s="81" t="n">
        <v>17</v>
      </c>
      <c r="X15" s="65" t="n">
        <f aca="false">W15/D15</f>
        <v>0.944444444444444</v>
      </c>
      <c r="Y15" s="79" t="n">
        <v>17</v>
      </c>
      <c r="Z15" s="80" t="n">
        <f aca="false">Y15/D15</f>
        <v>0.944444444444444</v>
      </c>
    </row>
    <row r="16" customFormat="false" ht="15" hidden="false" customHeight="false" outlineLevel="0" collapsed="false">
      <c r="A16" s="1" t="s">
        <v>627</v>
      </c>
      <c r="B16" s="1" t="s">
        <v>628</v>
      </c>
      <c r="C16" s="78" t="n">
        <v>44005</v>
      </c>
      <c r="D16" s="65" t="n">
        <v>16</v>
      </c>
      <c r="E16" s="79" t="n">
        <v>32</v>
      </c>
      <c r="F16" s="80" t="n">
        <f aca="false">E16/D16</f>
        <v>2</v>
      </c>
      <c r="G16" s="81" t="n">
        <v>32</v>
      </c>
      <c r="H16" s="65" t="n">
        <f aca="false">G16/D16</f>
        <v>2</v>
      </c>
      <c r="I16" s="79" t="n">
        <v>32</v>
      </c>
      <c r="J16" s="80" t="n">
        <f aca="false">I16/D16</f>
        <v>2</v>
      </c>
      <c r="K16" s="81" t="n">
        <v>30</v>
      </c>
      <c r="L16" s="82" t="n">
        <f aca="false">K16/D16</f>
        <v>1.875</v>
      </c>
      <c r="M16" s="79" t="n">
        <v>21</v>
      </c>
      <c r="N16" s="80" t="n">
        <f aca="false">M16/D16</f>
        <v>1.3125</v>
      </c>
      <c r="O16" s="81" t="n">
        <v>18</v>
      </c>
      <c r="P16" s="65" t="n">
        <f aca="false">O16/D16</f>
        <v>1.125</v>
      </c>
      <c r="Q16" s="79" t="n">
        <v>15</v>
      </c>
      <c r="R16" s="80" t="n">
        <f aca="false">Q16/D16</f>
        <v>0.9375</v>
      </c>
      <c r="S16" s="81" t="n">
        <v>14</v>
      </c>
      <c r="T16" s="65" t="n">
        <f aca="false">S16/D16</f>
        <v>0.875</v>
      </c>
      <c r="U16" s="79" t="n">
        <v>13</v>
      </c>
      <c r="V16" s="80" t="n">
        <f aca="false">U16/D16</f>
        <v>0.8125</v>
      </c>
      <c r="W16" s="81" t="n">
        <v>12</v>
      </c>
      <c r="X16" s="65" t="n">
        <f aca="false">W16/D16</f>
        <v>0.75</v>
      </c>
      <c r="Y16" s="79" t="n">
        <v>11</v>
      </c>
      <c r="Z16" s="80" t="n">
        <f aca="false">Y16/D16</f>
        <v>0.6875</v>
      </c>
    </row>
    <row r="17" customFormat="false" ht="15" hidden="false" customHeight="false" outlineLevel="0" collapsed="false">
      <c r="A17" s="1" t="s">
        <v>629</v>
      </c>
      <c r="B17" s="1" t="s">
        <v>630</v>
      </c>
      <c r="C17" s="78" t="n">
        <v>41276</v>
      </c>
      <c r="D17" s="65" t="n">
        <v>71</v>
      </c>
      <c r="E17" s="79" t="n">
        <v>84</v>
      </c>
      <c r="F17" s="80" t="n">
        <f aca="false">E17/D17</f>
        <v>1.1830985915493</v>
      </c>
      <c r="G17" s="81" t="n">
        <v>84</v>
      </c>
      <c r="H17" s="65" t="n">
        <f aca="false">G17/D17</f>
        <v>1.1830985915493</v>
      </c>
      <c r="I17" s="79" t="n">
        <v>84</v>
      </c>
      <c r="J17" s="80" t="n">
        <f aca="false">I17/D17</f>
        <v>1.1830985915493</v>
      </c>
      <c r="K17" s="81" t="n">
        <v>81</v>
      </c>
      <c r="L17" s="82" t="n">
        <f aca="false">K17/D17</f>
        <v>1.14084507042254</v>
      </c>
      <c r="M17" s="79" t="n">
        <v>75</v>
      </c>
      <c r="N17" s="80" t="n">
        <f aca="false">M17/D17</f>
        <v>1.05633802816901</v>
      </c>
      <c r="O17" s="81" t="n">
        <v>74</v>
      </c>
      <c r="P17" s="65" t="n">
        <f aca="false">O17/D17</f>
        <v>1.04225352112676</v>
      </c>
      <c r="Q17" s="79" t="n">
        <v>74</v>
      </c>
      <c r="R17" s="80" t="n">
        <f aca="false">Q17/D17</f>
        <v>1.04225352112676</v>
      </c>
      <c r="S17" s="81" t="n">
        <v>74</v>
      </c>
      <c r="T17" s="65" t="n">
        <f aca="false">S17/D17</f>
        <v>1.04225352112676</v>
      </c>
      <c r="U17" s="79" t="n">
        <v>74</v>
      </c>
      <c r="V17" s="80" t="n">
        <f aca="false">U17/D17</f>
        <v>1.04225352112676</v>
      </c>
      <c r="W17" s="81" t="n">
        <v>74</v>
      </c>
      <c r="X17" s="65" t="n">
        <f aca="false">W17/D17</f>
        <v>1.04225352112676</v>
      </c>
      <c r="Y17" s="79" t="n">
        <v>38</v>
      </c>
      <c r="Z17" s="80" t="n">
        <f aca="false">Y17/D17</f>
        <v>0.535211267605634</v>
      </c>
    </row>
    <row r="18" customFormat="false" ht="15" hidden="false" customHeight="false" outlineLevel="0" collapsed="false">
      <c r="A18" s="1" t="s">
        <v>631</v>
      </c>
      <c r="B18" s="1" t="s">
        <v>632</v>
      </c>
      <c r="C18" s="78" t="n">
        <v>41543</v>
      </c>
      <c r="D18" s="65" t="n">
        <v>78</v>
      </c>
      <c r="E18" s="79" t="n">
        <v>95</v>
      </c>
      <c r="F18" s="80" t="n">
        <f aca="false">E18/D18</f>
        <v>1.21794871794872</v>
      </c>
      <c r="G18" s="81" t="n">
        <v>95</v>
      </c>
      <c r="H18" s="65" t="n">
        <f aca="false">G18/D18</f>
        <v>1.21794871794872</v>
      </c>
      <c r="I18" s="79" t="n">
        <v>95</v>
      </c>
      <c r="J18" s="80" t="n">
        <f aca="false">I18/D18</f>
        <v>1.21794871794872</v>
      </c>
      <c r="K18" s="81" t="n">
        <v>88</v>
      </c>
      <c r="L18" s="82" t="n">
        <f aca="false">K18/D18</f>
        <v>1.12820512820513</v>
      </c>
      <c r="M18" s="79" t="n">
        <v>83</v>
      </c>
      <c r="N18" s="80" t="n">
        <f aca="false">M18/D18</f>
        <v>1.06410256410256</v>
      </c>
      <c r="O18" s="81" t="n">
        <v>83</v>
      </c>
      <c r="P18" s="65" t="n">
        <f aca="false">O18/D18</f>
        <v>1.06410256410256</v>
      </c>
      <c r="Q18" s="79" t="n">
        <v>81</v>
      </c>
      <c r="R18" s="80" t="n">
        <f aca="false">Q18/D18</f>
        <v>1.03846153846154</v>
      </c>
      <c r="S18" s="81" t="n">
        <v>81</v>
      </c>
      <c r="T18" s="65" t="n">
        <f aca="false">S18/D18</f>
        <v>1.03846153846154</v>
      </c>
      <c r="U18" s="79" t="n">
        <v>81</v>
      </c>
      <c r="V18" s="80" t="n">
        <f aca="false">U18/D18</f>
        <v>1.03846153846154</v>
      </c>
      <c r="W18" s="81" t="n">
        <v>81</v>
      </c>
      <c r="X18" s="65" t="n">
        <f aca="false">W18/D18</f>
        <v>1.03846153846154</v>
      </c>
      <c r="Y18" s="79" t="n">
        <v>81</v>
      </c>
      <c r="Z18" s="80" t="n">
        <f aca="false">Y18/D18</f>
        <v>1.03846153846154</v>
      </c>
    </row>
    <row r="19" customFormat="false" ht="15" hidden="false" customHeight="false" outlineLevel="0" collapsed="false">
      <c r="A19" s="1" t="s">
        <v>633</v>
      </c>
      <c r="B19" s="1" t="s">
        <v>634</v>
      </c>
      <c r="C19" s="78" t="n">
        <v>44109</v>
      </c>
      <c r="D19" s="65" t="n">
        <v>12</v>
      </c>
      <c r="E19" s="79" t="n">
        <v>31</v>
      </c>
      <c r="F19" s="80" t="n">
        <f aca="false">E19/D19</f>
        <v>2.58333333333333</v>
      </c>
      <c r="G19" s="81" t="n">
        <v>31</v>
      </c>
      <c r="H19" s="65" t="n">
        <f aca="false">G19/D19</f>
        <v>2.58333333333333</v>
      </c>
      <c r="I19" s="79" t="n">
        <v>31</v>
      </c>
      <c r="J19" s="80" t="n">
        <f aca="false">I19/D19</f>
        <v>2.58333333333333</v>
      </c>
      <c r="K19" s="81" t="n">
        <v>29</v>
      </c>
      <c r="L19" s="82" t="n">
        <f aca="false">K19/D19</f>
        <v>2.41666666666667</v>
      </c>
      <c r="M19" s="79" t="n">
        <v>19</v>
      </c>
      <c r="N19" s="80" t="n">
        <f aca="false">M19/D19</f>
        <v>1.58333333333333</v>
      </c>
      <c r="O19" s="81" t="n">
        <v>16</v>
      </c>
      <c r="P19" s="65" t="n">
        <f aca="false">O19/D19</f>
        <v>1.33333333333333</v>
      </c>
      <c r="Q19" s="79" t="n">
        <v>13</v>
      </c>
      <c r="R19" s="80" t="n">
        <f aca="false">Q19/D19</f>
        <v>1.08333333333333</v>
      </c>
      <c r="S19" s="81" t="n">
        <v>12</v>
      </c>
      <c r="T19" s="65" t="n">
        <f aca="false">S19/D19</f>
        <v>1</v>
      </c>
      <c r="U19" s="79" t="n">
        <v>12</v>
      </c>
      <c r="V19" s="80" t="n">
        <f aca="false">U19/D19</f>
        <v>1</v>
      </c>
      <c r="W19" s="81" t="n">
        <v>12</v>
      </c>
      <c r="X19" s="65" t="n">
        <f aca="false">W19/D19</f>
        <v>1</v>
      </c>
      <c r="Y19" s="79" t="n">
        <v>8</v>
      </c>
      <c r="Z19" s="80" t="n">
        <f aca="false">Y19/D19</f>
        <v>0.666666666666667</v>
      </c>
    </row>
    <row r="20" customFormat="false" ht="15" hidden="false" customHeight="false" outlineLevel="0" collapsed="false">
      <c r="A20" s="1" t="s">
        <v>635</v>
      </c>
      <c r="B20" s="1" t="s">
        <v>636</v>
      </c>
      <c r="C20" s="78" t="n">
        <v>42085</v>
      </c>
      <c r="D20" s="65" t="n">
        <v>13</v>
      </c>
      <c r="E20" s="79" t="n">
        <v>28</v>
      </c>
      <c r="F20" s="80" t="n">
        <f aca="false">E20/D20</f>
        <v>2.15384615384615</v>
      </c>
      <c r="G20" s="81" t="n">
        <v>28</v>
      </c>
      <c r="H20" s="65" t="n">
        <f aca="false">G20/D20</f>
        <v>2.15384615384615</v>
      </c>
      <c r="I20" s="79" t="n">
        <v>28</v>
      </c>
      <c r="J20" s="80" t="n">
        <f aca="false">I20/D20</f>
        <v>2.15384615384615</v>
      </c>
      <c r="K20" s="81" t="n">
        <v>26</v>
      </c>
      <c r="L20" s="82" t="n">
        <f aca="false">K20/D20</f>
        <v>2</v>
      </c>
      <c r="M20" s="79" t="n">
        <v>17</v>
      </c>
      <c r="N20" s="80" t="n">
        <f aca="false">M20/D20</f>
        <v>1.30769230769231</v>
      </c>
      <c r="O20" s="81" t="n">
        <v>17</v>
      </c>
      <c r="P20" s="65" t="n">
        <f aca="false">O20/D20</f>
        <v>1.30769230769231</v>
      </c>
      <c r="Q20" s="79" t="n">
        <v>16</v>
      </c>
      <c r="R20" s="80" t="n">
        <f aca="false">Q20/D20</f>
        <v>1.23076923076923</v>
      </c>
      <c r="S20" s="81" t="n">
        <v>16</v>
      </c>
      <c r="T20" s="65" t="n">
        <f aca="false">S20/D20</f>
        <v>1.23076923076923</v>
      </c>
      <c r="U20" s="79" t="n">
        <v>15</v>
      </c>
      <c r="V20" s="80" t="n">
        <f aca="false">U20/D20</f>
        <v>1.15384615384615</v>
      </c>
      <c r="W20" s="81" t="n">
        <v>15</v>
      </c>
      <c r="X20" s="65" t="n">
        <f aca="false">W20/D20</f>
        <v>1.15384615384615</v>
      </c>
      <c r="Y20" s="79" t="n">
        <v>7</v>
      </c>
      <c r="Z20" s="80" t="n">
        <f aca="false">Y20/D20</f>
        <v>0.538461538461538</v>
      </c>
    </row>
    <row r="21" customFormat="false" ht="15" hidden="false" customHeight="false" outlineLevel="0" collapsed="false">
      <c r="A21" s="1" t="s">
        <v>637</v>
      </c>
      <c r="B21" s="1" t="s">
        <v>638</v>
      </c>
      <c r="C21" s="78" t="n">
        <v>41309</v>
      </c>
      <c r="D21" s="65" t="n">
        <v>26</v>
      </c>
      <c r="E21" s="79" t="n">
        <v>33</v>
      </c>
      <c r="F21" s="80" t="n">
        <f aca="false">E21/D21</f>
        <v>1.26923076923077</v>
      </c>
      <c r="G21" s="81" t="n">
        <v>33</v>
      </c>
      <c r="H21" s="65" t="n">
        <f aca="false">G21/D21</f>
        <v>1.26923076923077</v>
      </c>
      <c r="I21" s="79" t="n">
        <v>33</v>
      </c>
      <c r="J21" s="80" t="n">
        <f aca="false">I21/D21</f>
        <v>1.26923076923077</v>
      </c>
      <c r="K21" s="81" t="n">
        <v>29</v>
      </c>
      <c r="L21" s="82" t="n">
        <f aca="false">K21/D21</f>
        <v>1.11538461538462</v>
      </c>
      <c r="M21" s="79" t="n">
        <v>26</v>
      </c>
      <c r="N21" s="80" t="n">
        <f aca="false">M21/D21</f>
        <v>1</v>
      </c>
      <c r="O21" s="81" t="n">
        <v>24</v>
      </c>
      <c r="P21" s="65" t="n">
        <f aca="false">O21/D21</f>
        <v>0.923076923076923</v>
      </c>
      <c r="Q21" s="79" t="n">
        <v>23</v>
      </c>
      <c r="R21" s="80" t="n">
        <f aca="false">Q21/D21</f>
        <v>0.884615384615385</v>
      </c>
      <c r="S21" s="81" t="n">
        <v>23</v>
      </c>
      <c r="T21" s="65" t="n">
        <f aca="false">S21/D21</f>
        <v>0.884615384615385</v>
      </c>
      <c r="U21" s="79" t="n">
        <v>23</v>
      </c>
      <c r="V21" s="80" t="n">
        <f aca="false">U21/D21</f>
        <v>0.884615384615385</v>
      </c>
      <c r="W21" s="81" t="n">
        <v>23</v>
      </c>
      <c r="X21" s="65" t="n">
        <f aca="false">W21/D21</f>
        <v>0.884615384615385</v>
      </c>
      <c r="Y21" s="79" t="n">
        <v>10</v>
      </c>
      <c r="Z21" s="80" t="n">
        <f aca="false">Y21/D21</f>
        <v>0.384615384615385</v>
      </c>
    </row>
    <row r="22" customFormat="false" ht="15" hidden="false" customHeight="false" outlineLevel="0" collapsed="false">
      <c r="A22" s="1" t="s">
        <v>639</v>
      </c>
      <c r="B22" s="1" t="s">
        <v>640</v>
      </c>
      <c r="C22" s="78" t="n">
        <v>41655</v>
      </c>
      <c r="D22" s="65" t="n">
        <v>16</v>
      </c>
      <c r="E22" s="79" t="n">
        <v>24</v>
      </c>
      <c r="F22" s="80" t="n">
        <f aca="false">E22/D22</f>
        <v>1.5</v>
      </c>
      <c r="G22" s="81" t="n">
        <v>24</v>
      </c>
      <c r="H22" s="65" t="n">
        <f aca="false">G22/D22</f>
        <v>1.5</v>
      </c>
      <c r="I22" s="79" t="n">
        <v>24</v>
      </c>
      <c r="J22" s="80" t="n">
        <f aca="false">I22/D22</f>
        <v>1.5</v>
      </c>
      <c r="K22" s="81" t="n">
        <v>24</v>
      </c>
      <c r="L22" s="82" t="n">
        <f aca="false">K22/D22</f>
        <v>1.5</v>
      </c>
      <c r="M22" s="79" t="n">
        <v>19</v>
      </c>
      <c r="N22" s="80" t="n">
        <f aca="false">M22/D22</f>
        <v>1.1875</v>
      </c>
      <c r="O22" s="81" t="n">
        <v>18</v>
      </c>
      <c r="P22" s="65" t="n">
        <f aca="false">O22/D22</f>
        <v>1.125</v>
      </c>
      <c r="Q22" s="79" t="n">
        <v>17</v>
      </c>
      <c r="R22" s="80" t="n">
        <f aca="false">Q22/D22</f>
        <v>1.0625</v>
      </c>
      <c r="S22" s="81" t="n">
        <v>17</v>
      </c>
      <c r="T22" s="65" t="n">
        <f aca="false">S22/D22</f>
        <v>1.0625</v>
      </c>
      <c r="U22" s="79" t="n">
        <v>16</v>
      </c>
      <c r="V22" s="80" t="n">
        <f aca="false">U22/D22</f>
        <v>1</v>
      </c>
      <c r="W22" s="81" t="n">
        <v>16</v>
      </c>
      <c r="X22" s="65" t="n">
        <f aca="false">W22/D22</f>
        <v>1</v>
      </c>
      <c r="Y22" s="79" t="n">
        <v>16</v>
      </c>
      <c r="Z22" s="80" t="n">
        <f aca="false">Y22/D22</f>
        <v>1</v>
      </c>
    </row>
    <row r="23" customFormat="false" ht="15" hidden="false" customHeight="false" outlineLevel="0" collapsed="false">
      <c r="A23" s="1" t="s">
        <v>641</v>
      </c>
      <c r="B23" s="1" t="s">
        <v>642</v>
      </c>
      <c r="C23" s="78" t="n">
        <v>43076</v>
      </c>
      <c r="D23" s="65" t="n">
        <v>18</v>
      </c>
      <c r="E23" s="79" t="n">
        <v>26</v>
      </c>
      <c r="F23" s="80" t="n">
        <f aca="false">E23/D23</f>
        <v>1.44444444444444</v>
      </c>
      <c r="G23" s="81" t="n">
        <v>26</v>
      </c>
      <c r="H23" s="65" t="n">
        <f aca="false">G23/D23</f>
        <v>1.44444444444444</v>
      </c>
      <c r="I23" s="79" t="n">
        <v>26</v>
      </c>
      <c r="J23" s="80" t="n">
        <f aca="false">I23/D23</f>
        <v>1.44444444444444</v>
      </c>
      <c r="K23" s="81" t="n">
        <v>23</v>
      </c>
      <c r="L23" s="82" t="n">
        <f aca="false">K23/D23</f>
        <v>1.27777777777778</v>
      </c>
      <c r="M23" s="79" t="n">
        <v>18</v>
      </c>
      <c r="N23" s="80" t="n">
        <f aca="false">M23/D23</f>
        <v>1</v>
      </c>
      <c r="O23" s="81" t="n">
        <v>17</v>
      </c>
      <c r="P23" s="65" t="n">
        <f aca="false">O23/D23</f>
        <v>0.944444444444444</v>
      </c>
      <c r="Q23" s="79" t="n">
        <v>17</v>
      </c>
      <c r="R23" s="80" t="n">
        <f aca="false">Q23/D23</f>
        <v>0.944444444444444</v>
      </c>
      <c r="S23" s="81" t="n">
        <v>17</v>
      </c>
      <c r="T23" s="65" t="n">
        <f aca="false">S23/D23</f>
        <v>0.944444444444444</v>
      </c>
      <c r="U23" s="79" t="n">
        <v>17</v>
      </c>
      <c r="V23" s="80" t="n">
        <f aca="false">U23/D23</f>
        <v>0.944444444444444</v>
      </c>
      <c r="W23" s="81" t="n">
        <v>17</v>
      </c>
      <c r="X23" s="65" t="n">
        <f aca="false">W23/D23</f>
        <v>0.944444444444444</v>
      </c>
      <c r="Y23" s="79" t="n">
        <v>15</v>
      </c>
      <c r="Z23" s="80" t="n">
        <f aca="false">Y23/D23</f>
        <v>0.833333333333333</v>
      </c>
    </row>
    <row r="24" customFormat="false" ht="15" hidden="false" customHeight="false" outlineLevel="0" collapsed="false">
      <c r="A24" s="1" t="s">
        <v>643</v>
      </c>
      <c r="B24" s="1" t="s">
        <v>644</v>
      </c>
      <c r="C24" s="78" t="n">
        <v>43143</v>
      </c>
      <c r="D24" s="65" t="n">
        <v>16</v>
      </c>
      <c r="E24" s="79" t="n">
        <v>25</v>
      </c>
      <c r="F24" s="80" t="n">
        <f aca="false">E24/D24</f>
        <v>1.5625</v>
      </c>
      <c r="G24" s="81" t="n">
        <v>25</v>
      </c>
      <c r="H24" s="65" t="n">
        <f aca="false">G24/D24</f>
        <v>1.5625</v>
      </c>
      <c r="I24" s="79" t="n">
        <v>25</v>
      </c>
      <c r="J24" s="80" t="n">
        <f aca="false">I24/D24</f>
        <v>1.5625</v>
      </c>
      <c r="K24" s="81" t="n">
        <v>20</v>
      </c>
      <c r="L24" s="82" t="n">
        <f aca="false">K24/D24</f>
        <v>1.25</v>
      </c>
      <c r="M24" s="79" t="n">
        <v>16</v>
      </c>
      <c r="N24" s="80" t="n">
        <f aca="false">M24/D24</f>
        <v>1</v>
      </c>
      <c r="O24" s="81" t="n">
        <v>15</v>
      </c>
      <c r="P24" s="65" t="n">
        <f aca="false">O24/D24</f>
        <v>0.9375</v>
      </c>
      <c r="Q24" s="79" t="n">
        <v>15</v>
      </c>
      <c r="R24" s="80" t="n">
        <f aca="false">Q24/D24</f>
        <v>0.9375</v>
      </c>
      <c r="S24" s="81" t="n">
        <v>15</v>
      </c>
      <c r="T24" s="65" t="n">
        <f aca="false">S24/D24</f>
        <v>0.9375</v>
      </c>
      <c r="U24" s="79" t="n">
        <v>15</v>
      </c>
      <c r="V24" s="80" t="n">
        <f aca="false">U24/D24</f>
        <v>0.9375</v>
      </c>
      <c r="W24" s="81" t="n">
        <v>15</v>
      </c>
      <c r="X24" s="65" t="n">
        <f aca="false">W24/D24</f>
        <v>0.9375</v>
      </c>
      <c r="Y24" s="79" t="n">
        <v>8</v>
      </c>
      <c r="Z24" s="80" t="n">
        <f aca="false">Y24/D24</f>
        <v>0.5</v>
      </c>
    </row>
    <row r="25" customFormat="false" ht="15" hidden="false" customHeight="false" outlineLevel="0" collapsed="false">
      <c r="A25" s="1" t="s">
        <v>645</v>
      </c>
      <c r="B25" s="1" t="s">
        <v>646</v>
      </c>
      <c r="C25" s="78" t="n">
        <v>42101</v>
      </c>
      <c r="D25" s="65" t="n">
        <v>16</v>
      </c>
      <c r="E25" s="79" t="n">
        <v>24</v>
      </c>
      <c r="F25" s="80" t="n">
        <f aca="false">E25/D25</f>
        <v>1.5</v>
      </c>
      <c r="G25" s="81" t="n">
        <v>24</v>
      </c>
      <c r="H25" s="65" t="n">
        <f aca="false">G25/D25</f>
        <v>1.5</v>
      </c>
      <c r="I25" s="79" t="n">
        <v>24</v>
      </c>
      <c r="J25" s="80" t="n">
        <f aca="false">I25/D25</f>
        <v>1.5</v>
      </c>
      <c r="K25" s="81" t="n">
        <v>20</v>
      </c>
      <c r="L25" s="82" t="n">
        <f aca="false">K25/D25</f>
        <v>1.25</v>
      </c>
      <c r="M25" s="79" t="n">
        <v>18</v>
      </c>
      <c r="N25" s="80" t="n">
        <f aca="false">M25/D25</f>
        <v>1.125</v>
      </c>
      <c r="O25" s="81" t="n">
        <v>17</v>
      </c>
      <c r="P25" s="65" t="n">
        <f aca="false">O25/D25</f>
        <v>1.0625</v>
      </c>
      <c r="Q25" s="79" t="n">
        <v>16</v>
      </c>
      <c r="R25" s="80" t="n">
        <f aca="false">Q25/D25</f>
        <v>1</v>
      </c>
      <c r="S25" s="81" t="n">
        <v>16</v>
      </c>
      <c r="T25" s="65" t="n">
        <f aca="false">S25/D25</f>
        <v>1</v>
      </c>
      <c r="U25" s="79" t="n">
        <v>16</v>
      </c>
      <c r="V25" s="80" t="n">
        <f aca="false">U25/D25</f>
        <v>1</v>
      </c>
      <c r="W25" s="81" t="n">
        <v>16</v>
      </c>
      <c r="X25" s="65" t="n">
        <f aca="false">W25/D25</f>
        <v>1</v>
      </c>
      <c r="Y25" s="79" t="n">
        <v>11</v>
      </c>
      <c r="Z25" s="80" t="n">
        <f aca="false">Y25/D25</f>
        <v>0.6875</v>
      </c>
    </row>
    <row r="26" customFormat="false" ht="15" hidden="false" customHeight="false" outlineLevel="0" collapsed="false">
      <c r="A26" s="1" t="s">
        <v>647</v>
      </c>
      <c r="B26" s="1" t="s">
        <v>648</v>
      </c>
      <c r="C26" s="78" t="n">
        <v>37396</v>
      </c>
      <c r="D26" s="65" t="n">
        <v>17</v>
      </c>
      <c r="E26" s="79" t="n">
        <v>23</v>
      </c>
      <c r="F26" s="80" t="n">
        <f aca="false">E26/D26</f>
        <v>1.35294117647059</v>
      </c>
      <c r="G26" s="81" t="n">
        <v>23</v>
      </c>
      <c r="H26" s="65" t="n">
        <f aca="false">G26/D26</f>
        <v>1.35294117647059</v>
      </c>
      <c r="I26" s="79" t="n">
        <v>23</v>
      </c>
      <c r="J26" s="80" t="n">
        <f aca="false">I26/D26</f>
        <v>1.35294117647059</v>
      </c>
      <c r="K26" s="81" t="n">
        <v>20</v>
      </c>
      <c r="L26" s="82" t="n">
        <f aca="false">K26/D26</f>
        <v>1.17647058823529</v>
      </c>
      <c r="M26" s="79" t="n">
        <v>17</v>
      </c>
      <c r="N26" s="80" t="n">
        <f aca="false">M26/D26</f>
        <v>1</v>
      </c>
      <c r="O26" s="81" t="n">
        <v>16</v>
      </c>
      <c r="P26" s="65" t="n">
        <f aca="false">O26/D26</f>
        <v>0.941176470588235</v>
      </c>
      <c r="Q26" s="79" t="n">
        <v>15</v>
      </c>
      <c r="R26" s="80" t="n">
        <f aca="false">Q26/D26</f>
        <v>0.882352941176471</v>
      </c>
      <c r="S26" s="81" t="n">
        <v>15</v>
      </c>
      <c r="T26" s="65" t="n">
        <f aca="false">S26/D26</f>
        <v>0.882352941176471</v>
      </c>
      <c r="U26" s="79" t="n">
        <v>15</v>
      </c>
      <c r="V26" s="80" t="n">
        <f aca="false">U26/D26</f>
        <v>0.882352941176471</v>
      </c>
      <c r="W26" s="81" t="n">
        <v>15</v>
      </c>
      <c r="X26" s="65" t="n">
        <f aca="false">W26/D26</f>
        <v>0.882352941176471</v>
      </c>
      <c r="Y26" s="79" t="n">
        <v>14</v>
      </c>
      <c r="Z26" s="80" t="n">
        <f aca="false">Y26/D26</f>
        <v>0.823529411764706</v>
      </c>
    </row>
    <row r="27" customFormat="false" ht="15" hidden="false" customHeight="false" outlineLevel="0" collapsed="false">
      <c r="A27" s="1" t="s">
        <v>649</v>
      </c>
      <c r="B27" s="1" t="s">
        <v>650</v>
      </c>
      <c r="C27" s="78" t="n">
        <v>42101</v>
      </c>
      <c r="D27" s="65" t="n">
        <v>17</v>
      </c>
      <c r="E27" s="79" t="n">
        <v>25</v>
      </c>
      <c r="F27" s="80" t="n">
        <f aca="false">E27/D27</f>
        <v>1.47058823529412</v>
      </c>
      <c r="G27" s="81" t="n">
        <v>25</v>
      </c>
      <c r="H27" s="65" t="n">
        <f aca="false">G27/D27</f>
        <v>1.47058823529412</v>
      </c>
      <c r="I27" s="79" t="n">
        <v>25</v>
      </c>
      <c r="J27" s="80" t="n">
        <f aca="false">I27/D27</f>
        <v>1.47058823529412</v>
      </c>
      <c r="K27" s="81" t="n">
        <v>21</v>
      </c>
      <c r="L27" s="82" t="n">
        <f aca="false">K27/D27</f>
        <v>1.23529411764706</v>
      </c>
      <c r="M27" s="79" t="n">
        <v>19</v>
      </c>
      <c r="N27" s="80" t="n">
        <f aca="false">M27/D27</f>
        <v>1.11764705882353</v>
      </c>
      <c r="O27" s="81" t="n">
        <v>18</v>
      </c>
      <c r="P27" s="65" t="n">
        <f aca="false">O27/D27</f>
        <v>1.05882352941176</v>
      </c>
      <c r="Q27" s="79" t="n">
        <v>17</v>
      </c>
      <c r="R27" s="80" t="n">
        <f aca="false">Q27/D27</f>
        <v>1</v>
      </c>
      <c r="S27" s="81" t="n">
        <v>17</v>
      </c>
      <c r="T27" s="65" t="n">
        <f aca="false">S27/D27</f>
        <v>1</v>
      </c>
      <c r="U27" s="79" t="n">
        <v>17</v>
      </c>
      <c r="V27" s="80" t="n">
        <f aca="false">U27/D27</f>
        <v>1</v>
      </c>
      <c r="W27" s="81" t="n">
        <v>17</v>
      </c>
      <c r="X27" s="65" t="n">
        <f aca="false">W27/D27</f>
        <v>1</v>
      </c>
      <c r="Y27" s="79" t="n">
        <v>11</v>
      </c>
      <c r="Z27" s="80" t="n">
        <f aca="false">Y27/D27</f>
        <v>0.647058823529412</v>
      </c>
    </row>
    <row r="28" customFormat="false" ht="15" hidden="false" customHeight="false" outlineLevel="0" collapsed="false">
      <c r="A28" s="1" t="s">
        <v>651</v>
      </c>
      <c r="B28" s="1" t="s">
        <v>652</v>
      </c>
      <c r="C28" s="78" t="n">
        <v>43946</v>
      </c>
      <c r="D28" s="65" t="n">
        <v>18</v>
      </c>
      <c r="E28" s="79" t="n">
        <v>21</v>
      </c>
      <c r="F28" s="80" t="n">
        <f aca="false">E28/D28</f>
        <v>1.16666666666667</v>
      </c>
      <c r="G28" s="81" t="n">
        <v>21</v>
      </c>
      <c r="H28" s="65" t="n">
        <f aca="false">G28/D28</f>
        <v>1.16666666666667</v>
      </c>
      <c r="I28" s="79" t="n">
        <v>21</v>
      </c>
      <c r="J28" s="80" t="n">
        <f aca="false">I28/D28</f>
        <v>1.16666666666667</v>
      </c>
      <c r="K28" s="81" t="n">
        <v>19</v>
      </c>
      <c r="L28" s="82" t="n">
        <f aca="false">K28/D28</f>
        <v>1.05555555555556</v>
      </c>
      <c r="M28" s="79" t="n">
        <v>18</v>
      </c>
      <c r="N28" s="80" t="n">
        <f aca="false">M28/D28</f>
        <v>1</v>
      </c>
      <c r="O28" s="81" t="n">
        <v>16</v>
      </c>
      <c r="P28" s="65" t="n">
        <f aca="false">O28/D28</f>
        <v>0.888888888888889</v>
      </c>
      <c r="Q28" s="79" t="n">
        <v>16</v>
      </c>
      <c r="R28" s="80" t="n">
        <f aca="false">Q28/D28</f>
        <v>0.888888888888889</v>
      </c>
      <c r="S28" s="81" t="n">
        <v>16</v>
      </c>
      <c r="T28" s="65" t="n">
        <f aca="false">S28/D28</f>
        <v>0.888888888888889</v>
      </c>
      <c r="U28" s="79" t="n">
        <v>16</v>
      </c>
      <c r="V28" s="80" t="n">
        <f aca="false">U28/D28</f>
        <v>0.888888888888889</v>
      </c>
      <c r="W28" s="81" t="n">
        <v>12</v>
      </c>
      <c r="X28" s="65" t="n">
        <f aca="false">W28/D28</f>
        <v>0.666666666666667</v>
      </c>
      <c r="Y28" s="79" t="n">
        <v>0</v>
      </c>
      <c r="Z28" s="80" t="n">
        <f aca="false">Y28/D28</f>
        <v>0</v>
      </c>
    </row>
    <row r="29" customFormat="false" ht="15" hidden="false" customHeight="false" outlineLevel="0" collapsed="false">
      <c r="A29" s="1" t="s">
        <v>653</v>
      </c>
      <c r="B29" s="1" t="s">
        <v>654</v>
      </c>
      <c r="C29" s="78" t="n">
        <v>39874</v>
      </c>
      <c r="D29" s="65" t="n">
        <v>27</v>
      </c>
      <c r="E29" s="79" t="n">
        <v>43</v>
      </c>
      <c r="F29" s="80" t="n">
        <f aca="false">E29/D29</f>
        <v>1.59259259259259</v>
      </c>
      <c r="G29" s="81" t="n">
        <v>43</v>
      </c>
      <c r="H29" s="65" t="n">
        <f aca="false">G29/D29</f>
        <v>1.59259259259259</v>
      </c>
      <c r="I29" s="79" t="n">
        <v>43</v>
      </c>
      <c r="J29" s="80" t="n">
        <f aca="false">I29/D29</f>
        <v>1.59259259259259</v>
      </c>
      <c r="K29" s="81" t="n">
        <v>41</v>
      </c>
      <c r="L29" s="82" t="n">
        <f aca="false">K29/D29</f>
        <v>1.51851851851852</v>
      </c>
      <c r="M29" s="79" t="n">
        <v>32</v>
      </c>
      <c r="N29" s="80" t="n">
        <f aca="false">M29/D29</f>
        <v>1.18518518518519</v>
      </c>
      <c r="O29" s="81" t="n">
        <v>32</v>
      </c>
      <c r="P29" s="65" t="n">
        <f aca="false">O29/D29</f>
        <v>1.18518518518519</v>
      </c>
      <c r="Q29" s="79" t="n">
        <v>31</v>
      </c>
      <c r="R29" s="80" t="n">
        <f aca="false">Q29/D29</f>
        <v>1.14814814814815</v>
      </c>
      <c r="S29" s="81" t="n">
        <v>30</v>
      </c>
      <c r="T29" s="65" t="n">
        <f aca="false">S29/D29</f>
        <v>1.11111111111111</v>
      </c>
      <c r="U29" s="79" t="n">
        <v>28</v>
      </c>
      <c r="V29" s="80" t="n">
        <f aca="false">U29/D29</f>
        <v>1.03703703703704</v>
      </c>
      <c r="W29" s="81" t="n">
        <v>25</v>
      </c>
      <c r="X29" s="65" t="n">
        <f aca="false">W29/D29</f>
        <v>0.925925925925926</v>
      </c>
      <c r="Y29" s="79" t="n">
        <v>23</v>
      </c>
      <c r="Z29" s="80" t="n">
        <f aca="false">Y29/D29</f>
        <v>0.851851851851852</v>
      </c>
    </row>
    <row r="30" customFormat="false" ht="15" hidden="false" customHeight="false" outlineLevel="0" collapsed="false">
      <c r="A30" s="1" t="s">
        <v>655</v>
      </c>
      <c r="B30" s="1" t="s">
        <v>656</v>
      </c>
      <c r="C30" s="78" t="n">
        <v>38818</v>
      </c>
      <c r="D30" s="65" t="n">
        <v>25</v>
      </c>
      <c r="E30" s="79" t="n">
        <v>38</v>
      </c>
      <c r="F30" s="80" t="n">
        <f aca="false">E30/D30</f>
        <v>1.52</v>
      </c>
      <c r="G30" s="81" t="n">
        <v>38</v>
      </c>
      <c r="H30" s="65" t="n">
        <f aca="false">G30/D30</f>
        <v>1.52</v>
      </c>
      <c r="I30" s="79" t="n">
        <v>38</v>
      </c>
      <c r="J30" s="80" t="n">
        <f aca="false">I30/D30</f>
        <v>1.52</v>
      </c>
      <c r="K30" s="81" t="n">
        <v>33</v>
      </c>
      <c r="L30" s="82" t="n">
        <f aca="false">K30/D30</f>
        <v>1.32</v>
      </c>
      <c r="M30" s="79" t="n">
        <v>28</v>
      </c>
      <c r="N30" s="80" t="n">
        <f aca="false">M30/D30</f>
        <v>1.12</v>
      </c>
      <c r="O30" s="81" t="n">
        <v>25</v>
      </c>
      <c r="P30" s="65" t="n">
        <f aca="false">O30/D30</f>
        <v>1</v>
      </c>
      <c r="Q30" s="79" t="n">
        <v>24</v>
      </c>
      <c r="R30" s="80" t="n">
        <f aca="false">Q30/D30</f>
        <v>0.96</v>
      </c>
      <c r="S30" s="81" t="n">
        <v>24</v>
      </c>
      <c r="T30" s="65" t="n">
        <f aca="false">S30/D30</f>
        <v>0.96</v>
      </c>
      <c r="U30" s="79" t="n">
        <v>24</v>
      </c>
      <c r="V30" s="80" t="n">
        <f aca="false">U30/D30</f>
        <v>0.96</v>
      </c>
      <c r="W30" s="81" t="n">
        <v>24</v>
      </c>
      <c r="X30" s="65" t="n">
        <f aca="false">W30/D30</f>
        <v>0.96</v>
      </c>
      <c r="Y30" s="79" t="n">
        <v>24</v>
      </c>
      <c r="Z30" s="80" t="n">
        <f aca="false">Y30/D30</f>
        <v>0.96</v>
      </c>
    </row>
    <row r="31" customFormat="false" ht="15" hidden="false" customHeight="false" outlineLevel="0" collapsed="false">
      <c r="A31" s="1" t="s">
        <v>657</v>
      </c>
      <c r="B31" s="1" t="s">
        <v>658</v>
      </c>
      <c r="C31" s="78" t="n">
        <v>38607</v>
      </c>
      <c r="D31" s="65" t="n">
        <v>24</v>
      </c>
      <c r="E31" s="79" t="n">
        <v>36</v>
      </c>
      <c r="F31" s="80" t="n">
        <f aca="false">E31/D31</f>
        <v>1.5</v>
      </c>
      <c r="G31" s="81" t="n">
        <v>36</v>
      </c>
      <c r="H31" s="65" t="n">
        <f aca="false">G31/D31</f>
        <v>1.5</v>
      </c>
      <c r="I31" s="79" t="n">
        <v>36</v>
      </c>
      <c r="J31" s="80" t="n">
        <f aca="false">I31/D31</f>
        <v>1.5</v>
      </c>
      <c r="K31" s="81" t="n">
        <v>33</v>
      </c>
      <c r="L31" s="82" t="n">
        <f aca="false">K31/D31</f>
        <v>1.375</v>
      </c>
      <c r="M31" s="79" t="n">
        <v>29</v>
      </c>
      <c r="N31" s="80" t="n">
        <f aca="false">M31/D31</f>
        <v>1.20833333333333</v>
      </c>
      <c r="O31" s="81" t="n">
        <v>25</v>
      </c>
      <c r="P31" s="65" t="n">
        <f aca="false">O31/D31</f>
        <v>1.04166666666667</v>
      </c>
      <c r="Q31" s="79" t="n">
        <v>24</v>
      </c>
      <c r="R31" s="80" t="n">
        <f aca="false">Q31/D31</f>
        <v>1</v>
      </c>
      <c r="S31" s="81" t="n">
        <v>24</v>
      </c>
      <c r="T31" s="65" t="n">
        <f aca="false">S31/D31</f>
        <v>1</v>
      </c>
      <c r="U31" s="79" t="n">
        <v>24</v>
      </c>
      <c r="V31" s="80" t="n">
        <f aca="false">U31/D31</f>
        <v>1</v>
      </c>
      <c r="W31" s="81" t="n">
        <v>23</v>
      </c>
      <c r="X31" s="65" t="n">
        <f aca="false">W31/D31</f>
        <v>0.958333333333333</v>
      </c>
      <c r="Y31" s="79" t="n">
        <v>23</v>
      </c>
      <c r="Z31" s="80" t="n">
        <f aca="false">Y31/D31</f>
        <v>0.958333333333333</v>
      </c>
    </row>
    <row r="32" customFormat="false" ht="15" hidden="false" customHeight="false" outlineLevel="0" collapsed="false">
      <c r="A32" s="1" t="s">
        <v>659</v>
      </c>
      <c r="B32" s="1" t="s">
        <v>660</v>
      </c>
      <c r="C32" s="78" t="n">
        <v>38629</v>
      </c>
      <c r="D32" s="65" t="n">
        <v>29</v>
      </c>
      <c r="E32" s="79" t="n">
        <v>44</v>
      </c>
      <c r="F32" s="80" t="n">
        <f aca="false">E32/D32</f>
        <v>1.51724137931034</v>
      </c>
      <c r="G32" s="81" t="n">
        <v>44</v>
      </c>
      <c r="H32" s="65" t="n">
        <f aca="false">G32/D32</f>
        <v>1.51724137931034</v>
      </c>
      <c r="I32" s="79" t="n">
        <v>44</v>
      </c>
      <c r="J32" s="80" t="n">
        <f aca="false">I32/D32</f>
        <v>1.51724137931034</v>
      </c>
      <c r="K32" s="81" t="n">
        <v>43</v>
      </c>
      <c r="L32" s="82" t="n">
        <f aca="false">K32/D32</f>
        <v>1.48275862068966</v>
      </c>
      <c r="M32" s="79" t="n">
        <v>38</v>
      </c>
      <c r="N32" s="80" t="n">
        <f aca="false">M32/D32</f>
        <v>1.31034482758621</v>
      </c>
      <c r="O32" s="81" t="n">
        <v>35</v>
      </c>
      <c r="P32" s="65" t="n">
        <f aca="false">O32/D32</f>
        <v>1.20689655172414</v>
      </c>
      <c r="Q32" s="79" t="n">
        <v>35</v>
      </c>
      <c r="R32" s="80" t="n">
        <f aca="false">Q32/D32</f>
        <v>1.20689655172414</v>
      </c>
      <c r="S32" s="81" t="n">
        <v>34</v>
      </c>
      <c r="T32" s="65" t="n">
        <f aca="false">S32/D32</f>
        <v>1.17241379310345</v>
      </c>
      <c r="U32" s="79" t="n">
        <v>34</v>
      </c>
      <c r="V32" s="80" t="n">
        <f aca="false">U32/D32</f>
        <v>1.17241379310345</v>
      </c>
      <c r="W32" s="81" t="n">
        <v>34</v>
      </c>
      <c r="X32" s="65" t="n">
        <f aca="false">W32/D32</f>
        <v>1.17241379310345</v>
      </c>
      <c r="Y32" s="79" t="n">
        <v>33</v>
      </c>
      <c r="Z32" s="80" t="n">
        <f aca="false">Y32/D32</f>
        <v>1.13793103448276</v>
      </c>
    </row>
    <row r="33" customFormat="false" ht="15" hidden="false" customHeight="false" outlineLevel="0" collapsed="false">
      <c r="A33" s="1" t="s">
        <v>661</v>
      </c>
      <c r="B33" s="1" t="s">
        <v>662</v>
      </c>
      <c r="C33" s="78" t="n">
        <v>37747</v>
      </c>
      <c r="D33" s="65" t="n">
        <v>25</v>
      </c>
      <c r="E33" s="79" t="n">
        <v>38</v>
      </c>
      <c r="F33" s="80" t="n">
        <f aca="false">E33/D33</f>
        <v>1.52</v>
      </c>
      <c r="G33" s="81" t="n">
        <v>38</v>
      </c>
      <c r="H33" s="65" t="n">
        <f aca="false">G33/D33</f>
        <v>1.52</v>
      </c>
      <c r="I33" s="79" t="n">
        <v>38</v>
      </c>
      <c r="J33" s="80" t="n">
        <f aca="false">I33/D33</f>
        <v>1.52</v>
      </c>
      <c r="K33" s="81" t="n">
        <v>37</v>
      </c>
      <c r="L33" s="82" t="n">
        <f aca="false">K33/D33</f>
        <v>1.48</v>
      </c>
      <c r="M33" s="79" t="n">
        <v>32</v>
      </c>
      <c r="N33" s="80" t="n">
        <f aca="false">M33/D33</f>
        <v>1.28</v>
      </c>
      <c r="O33" s="81" t="n">
        <v>31</v>
      </c>
      <c r="P33" s="65" t="n">
        <f aca="false">O33/D33</f>
        <v>1.24</v>
      </c>
      <c r="Q33" s="79" t="n">
        <v>31</v>
      </c>
      <c r="R33" s="80" t="n">
        <f aca="false">Q33/D33</f>
        <v>1.24</v>
      </c>
      <c r="S33" s="81" t="n">
        <v>28</v>
      </c>
      <c r="T33" s="65" t="n">
        <f aca="false">S33/D33</f>
        <v>1.12</v>
      </c>
      <c r="U33" s="79" t="n">
        <v>28</v>
      </c>
      <c r="V33" s="80" t="n">
        <f aca="false">U33/D33</f>
        <v>1.12</v>
      </c>
      <c r="W33" s="81" t="n">
        <v>28</v>
      </c>
      <c r="X33" s="65" t="n">
        <f aca="false">W33/D33</f>
        <v>1.12</v>
      </c>
      <c r="Y33" s="79" t="n">
        <v>27</v>
      </c>
      <c r="Z33" s="80" t="n">
        <f aca="false">Y33/D33</f>
        <v>1.08</v>
      </c>
    </row>
    <row r="34" customFormat="false" ht="15" hidden="false" customHeight="false" outlineLevel="0" collapsed="false">
      <c r="A34" s="1" t="s">
        <v>663</v>
      </c>
      <c r="B34" s="1" t="s">
        <v>664</v>
      </c>
      <c r="C34" s="78" t="n">
        <v>38671</v>
      </c>
      <c r="D34" s="65" t="n">
        <v>26</v>
      </c>
      <c r="E34" s="79" t="n">
        <v>39</v>
      </c>
      <c r="F34" s="80" t="n">
        <f aca="false">E34/D34</f>
        <v>1.5</v>
      </c>
      <c r="G34" s="81" t="n">
        <v>39</v>
      </c>
      <c r="H34" s="65" t="n">
        <f aca="false">G34/D34</f>
        <v>1.5</v>
      </c>
      <c r="I34" s="79" t="n">
        <v>39</v>
      </c>
      <c r="J34" s="80" t="n">
        <f aca="false">I34/D34</f>
        <v>1.5</v>
      </c>
      <c r="K34" s="81" t="n">
        <v>37</v>
      </c>
      <c r="L34" s="82" t="n">
        <f aca="false">K34/D34</f>
        <v>1.42307692307692</v>
      </c>
      <c r="M34" s="79" t="n">
        <v>32</v>
      </c>
      <c r="N34" s="80" t="n">
        <f aca="false">M34/D34</f>
        <v>1.23076923076923</v>
      </c>
      <c r="O34" s="81" t="n">
        <v>31</v>
      </c>
      <c r="P34" s="65" t="n">
        <f aca="false">O34/D34</f>
        <v>1.19230769230769</v>
      </c>
      <c r="Q34" s="79" t="n">
        <v>31</v>
      </c>
      <c r="R34" s="80" t="n">
        <f aca="false">Q34/D34</f>
        <v>1.19230769230769</v>
      </c>
      <c r="S34" s="81" t="n">
        <v>29</v>
      </c>
      <c r="T34" s="65" t="n">
        <f aca="false">S34/D34</f>
        <v>1.11538461538462</v>
      </c>
      <c r="U34" s="79" t="n">
        <v>29</v>
      </c>
      <c r="V34" s="80" t="n">
        <f aca="false">U34/D34</f>
        <v>1.11538461538462</v>
      </c>
      <c r="W34" s="81" t="n">
        <v>29</v>
      </c>
      <c r="X34" s="65" t="n">
        <f aca="false">W34/D34</f>
        <v>1.11538461538462</v>
      </c>
      <c r="Y34" s="79" t="n">
        <v>28</v>
      </c>
      <c r="Z34" s="80" t="n">
        <f aca="false">Y34/D34</f>
        <v>1.07692307692308</v>
      </c>
    </row>
    <row r="35" customFormat="false" ht="15" hidden="false" customHeight="false" outlineLevel="0" collapsed="false">
      <c r="A35" s="1" t="s">
        <v>665</v>
      </c>
      <c r="B35" s="1" t="s">
        <v>666</v>
      </c>
      <c r="C35" s="78" t="n">
        <v>42241</v>
      </c>
      <c r="D35" s="65" t="n">
        <v>20</v>
      </c>
      <c r="E35" s="79" t="n">
        <v>28</v>
      </c>
      <c r="F35" s="80" t="n">
        <f aca="false">E35/D35</f>
        <v>1.4</v>
      </c>
      <c r="G35" s="81" t="n">
        <v>28</v>
      </c>
      <c r="H35" s="65" t="n">
        <f aca="false">G35/D35</f>
        <v>1.4</v>
      </c>
      <c r="I35" s="79" t="n">
        <v>28</v>
      </c>
      <c r="J35" s="80" t="n">
        <f aca="false">I35/D35</f>
        <v>1.4</v>
      </c>
      <c r="K35" s="81" t="n">
        <v>28</v>
      </c>
      <c r="L35" s="82" t="n">
        <f aca="false">K35/D35</f>
        <v>1.4</v>
      </c>
      <c r="M35" s="79" t="n">
        <v>23</v>
      </c>
      <c r="N35" s="80" t="n">
        <f aca="false">M35/D35</f>
        <v>1.15</v>
      </c>
      <c r="O35" s="81" t="n">
        <v>19</v>
      </c>
      <c r="P35" s="65" t="n">
        <f aca="false">O35/D35</f>
        <v>0.95</v>
      </c>
      <c r="Q35" s="79" t="n">
        <v>19</v>
      </c>
      <c r="R35" s="80" t="n">
        <f aca="false">Q35/D35</f>
        <v>0.95</v>
      </c>
      <c r="S35" s="81" t="n">
        <v>19</v>
      </c>
      <c r="T35" s="65" t="n">
        <f aca="false">S35/D35</f>
        <v>0.95</v>
      </c>
      <c r="U35" s="79" t="n">
        <v>19</v>
      </c>
      <c r="V35" s="80" t="n">
        <f aca="false">U35/D35</f>
        <v>0.95</v>
      </c>
      <c r="W35" s="81" t="n">
        <v>19</v>
      </c>
      <c r="X35" s="65" t="n">
        <f aca="false">W35/D35</f>
        <v>0.95</v>
      </c>
      <c r="Y35" s="79" t="n">
        <v>18</v>
      </c>
      <c r="Z35" s="80" t="n">
        <f aca="false">Y35/D35</f>
        <v>0.9</v>
      </c>
    </row>
    <row r="36" customFormat="false" ht="15" hidden="false" customHeight="false" outlineLevel="0" collapsed="false">
      <c r="A36" s="1" t="s">
        <v>667</v>
      </c>
      <c r="B36" s="1" t="s">
        <v>668</v>
      </c>
      <c r="C36" s="78" t="n">
        <v>38905</v>
      </c>
      <c r="D36" s="65" t="n">
        <v>53</v>
      </c>
      <c r="E36" s="79" t="n">
        <v>74</v>
      </c>
      <c r="F36" s="80" t="n">
        <f aca="false">E36/D36</f>
        <v>1.39622641509434</v>
      </c>
      <c r="G36" s="81" t="n">
        <v>74</v>
      </c>
      <c r="H36" s="65" t="n">
        <f aca="false">G36/D36</f>
        <v>1.39622641509434</v>
      </c>
      <c r="I36" s="79" t="n">
        <v>74</v>
      </c>
      <c r="J36" s="80" t="n">
        <f aca="false">I36/D36</f>
        <v>1.39622641509434</v>
      </c>
      <c r="K36" s="81" t="n">
        <v>71</v>
      </c>
      <c r="L36" s="82" t="n">
        <f aca="false">K36/D36</f>
        <v>1.33962264150943</v>
      </c>
      <c r="M36" s="79" t="n">
        <v>66</v>
      </c>
      <c r="N36" s="80" t="n">
        <f aca="false">M36/D36</f>
        <v>1.24528301886792</v>
      </c>
      <c r="O36" s="81" t="n">
        <v>61</v>
      </c>
      <c r="P36" s="65" t="n">
        <f aca="false">O36/D36</f>
        <v>1.15094339622642</v>
      </c>
      <c r="Q36" s="79" t="n">
        <v>61</v>
      </c>
      <c r="R36" s="80" t="n">
        <f aca="false">Q36/D36</f>
        <v>1.15094339622642</v>
      </c>
      <c r="S36" s="81" t="n">
        <v>61</v>
      </c>
      <c r="T36" s="65" t="n">
        <f aca="false">S36/D36</f>
        <v>1.15094339622642</v>
      </c>
      <c r="U36" s="79" t="n">
        <v>58</v>
      </c>
      <c r="V36" s="80" t="n">
        <f aca="false">U36/D36</f>
        <v>1.09433962264151</v>
      </c>
      <c r="W36" s="81" t="n">
        <v>57</v>
      </c>
      <c r="X36" s="65" t="n">
        <f aca="false">W36/D36</f>
        <v>1.07547169811321</v>
      </c>
      <c r="Y36" s="79" t="n">
        <v>57</v>
      </c>
      <c r="Z36" s="80" t="n">
        <f aca="false">Y36/D36</f>
        <v>1.07547169811321</v>
      </c>
    </row>
    <row r="37" customFormat="false" ht="15" hidden="false" customHeight="false" outlineLevel="0" collapsed="false">
      <c r="A37" s="1" t="s">
        <v>669</v>
      </c>
      <c r="B37" s="1" t="s">
        <v>670</v>
      </c>
      <c r="C37" s="78" t="n">
        <v>44085</v>
      </c>
      <c r="D37" s="65" t="n">
        <v>36</v>
      </c>
      <c r="E37" s="79" t="n">
        <v>57</v>
      </c>
      <c r="F37" s="80" t="n">
        <f aca="false">E37/D37</f>
        <v>1.58333333333333</v>
      </c>
      <c r="G37" s="81" t="n">
        <v>57</v>
      </c>
      <c r="H37" s="65" t="n">
        <f aca="false">G37/D37</f>
        <v>1.58333333333333</v>
      </c>
      <c r="I37" s="79" t="n">
        <v>57</v>
      </c>
      <c r="J37" s="80" t="n">
        <f aca="false">I37/D37</f>
        <v>1.58333333333333</v>
      </c>
      <c r="K37" s="81" t="n">
        <v>56</v>
      </c>
      <c r="L37" s="82" t="n">
        <f aca="false">K37/D37</f>
        <v>1.55555555555556</v>
      </c>
      <c r="M37" s="79" t="n">
        <v>47</v>
      </c>
      <c r="N37" s="80" t="n">
        <f aca="false">M37/D37</f>
        <v>1.30555555555556</v>
      </c>
      <c r="O37" s="81" t="n">
        <v>43</v>
      </c>
      <c r="P37" s="65" t="n">
        <f aca="false">O37/D37</f>
        <v>1.19444444444444</v>
      </c>
      <c r="Q37" s="79" t="n">
        <v>42</v>
      </c>
      <c r="R37" s="80" t="n">
        <f aca="false">Q37/D37</f>
        <v>1.16666666666667</v>
      </c>
      <c r="S37" s="81" t="n">
        <v>40</v>
      </c>
      <c r="T37" s="65" t="n">
        <f aca="false">S37/D37</f>
        <v>1.11111111111111</v>
      </c>
      <c r="U37" s="79" t="n">
        <v>39</v>
      </c>
      <c r="V37" s="80" t="n">
        <f aca="false">U37/D37</f>
        <v>1.08333333333333</v>
      </c>
      <c r="W37" s="81" t="n">
        <v>38</v>
      </c>
      <c r="X37" s="65" t="n">
        <f aca="false">W37/D37</f>
        <v>1.05555555555556</v>
      </c>
      <c r="Y37" s="79" t="n">
        <v>18</v>
      </c>
      <c r="Z37" s="80" t="n">
        <f aca="false">Y37/D37</f>
        <v>0.5</v>
      </c>
    </row>
    <row r="38" customFormat="false" ht="15" hidden="false" customHeight="false" outlineLevel="0" collapsed="false">
      <c r="A38" s="1" t="s">
        <v>671</v>
      </c>
      <c r="B38" s="1" t="s">
        <v>672</v>
      </c>
      <c r="C38" s="78" t="n">
        <v>42440</v>
      </c>
      <c r="D38" s="65" t="n">
        <v>31</v>
      </c>
      <c r="E38" s="79" t="n">
        <v>49</v>
      </c>
      <c r="F38" s="80" t="n">
        <f aca="false">E38/D38</f>
        <v>1.58064516129032</v>
      </c>
      <c r="G38" s="81" t="n">
        <v>49</v>
      </c>
      <c r="H38" s="65" t="n">
        <f aca="false">G38/D38</f>
        <v>1.58064516129032</v>
      </c>
      <c r="I38" s="79" t="n">
        <v>49</v>
      </c>
      <c r="J38" s="80" t="n">
        <f aca="false">I38/D38</f>
        <v>1.58064516129032</v>
      </c>
      <c r="K38" s="81" t="n">
        <v>48</v>
      </c>
      <c r="L38" s="82" t="n">
        <f aca="false">K38/D38</f>
        <v>1.54838709677419</v>
      </c>
      <c r="M38" s="79" t="n">
        <v>41</v>
      </c>
      <c r="N38" s="80" t="n">
        <f aca="false">M38/D38</f>
        <v>1.32258064516129</v>
      </c>
      <c r="O38" s="81" t="n">
        <v>37</v>
      </c>
      <c r="P38" s="65" t="n">
        <f aca="false">O38/D38</f>
        <v>1.19354838709677</v>
      </c>
      <c r="Q38" s="79" t="n">
        <v>35</v>
      </c>
      <c r="R38" s="80" t="n">
        <f aca="false">Q38/D38</f>
        <v>1.12903225806452</v>
      </c>
      <c r="S38" s="81" t="n">
        <v>34</v>
      </c>
      <c r="T38" s="65" t="n">
        <f aca="false">S38/D38</f>
        <v>1.09677419354839</v>
      </c>
      <c r="U38" s="79" t="n">
        <v>34</v>
      </c>
      <c r="V38" s="80" t="n">
        <f aca="false">U38/D38</f>
        <v>1.09677419354839</v>
      </c>
      <c r="W38" s="81" t="n">
        <v>34</v>
      </c>
      <c r="X38" s="65" t="n">
        <f aca="false">W38/D38</f>
        <v>1.09677419354839</v>
      </c>
      <c r="Y38" s="79" t="n">
        <v>21</v>
      </c>
      <c r="Z38" s="80" t="n">
        <f aca="false">Y38/D38</f>
        <v>0.67741935483871</v>
      </c>
    </row>
    <row r="39" customFormat="false" ht="15" hidden="false" customHeight="false" outlineLevel="0" collapsed="false">
      <c r="A39" s="1" t="s">
        <v>673</v>
      </c>
      <c r="B39" s="1" t="s">
        <v>674</v>
      </c>
      <c r="C39" s="78" t="n">
        <v>42864</v>
      </c>
      <c r="D39" s="65" t="n">
        <v>37</v>
      </c>
      <c r="E39" s="79" t="n">
        <v>53</v>
      </c>
      <c r="F39" s="80" t="n">
        <f aca="false">E39/D39</f>
        <v>1.43243243243243</v>
      </c>
      <c r="G39" s="81" t="n">
        <v>53</v>
      </c>
      <c r="H39" s="65" t="n">
        <f aca="false">G39/D39</f>
        <v>1.43243243243243</v>
      </c>
      <c r="I39" s="79" t="n">
        <v>53</v>
      </c>
      <c r="J39" s="80" t="n">
        <f aca="false">I39/D39</f>
        <v>1.43243243243243</v>
      </c>
      <c r="K39" s="81" t="n">
        <v>51</v>
      </c>
      <c r="L39" s="82" t="n">
        <f aca="false">K39/D39</f>
        <v>1.37837837837838</v>
      </c>
      <c r="M39" s="79" t="n">
        <v>45</v>
      </c>
      <c r="N39" s="80" t="n">
        <f aca="false">M39/D39</f>
        <v>1.21621621621622</v>
      </c>
      <c r="O39" s="81" t="n">
        <v>41</v>
      </c>
      <c r="P39" s="65" t="n">
        <f aca="false">O39/D39</f>
        <v>1.10810810810811</v>
      </c>
      <c r="Q39" s="79" t="n">
        <v>39</v>
      </c>
      <c r="R39" s="80" t="n">
        <f aca="false">Q39/D39</f>
        <v>1.05405405405405</v>
      </c>
      <c r="S39" s="81" t="n">
        <v>37</v>
      </c>
      <c r="T39" s="65" t="n">
        <f aca="false">S39/D39</f>
        <v>1</v>
      </c>
      <c r="U39" s="79" t="n">
        <v>37</v>
      </c>
      <c r="V39" s="80" t="n">
        <f aca="false">U39/D39</f>
        <v>1</v>
      </c>
      <c r="W39" s="81" t="n">
        <v>35</v>
      </c>
      <c r="X39" s="65" t="n">
        <f aca="false">W39/D39</f>
        <v>0.945945945945946</v>
      </c>
      <c r="Y39" s="79" t="n">
        <v>20</v>
      </c>
      <c r="Z39" s="80" t="n">
        <f aca="false">Y39/D39</f>
        <v>0.540540540540541</v>
      </c>
    </row>
    <row r="40" customFormat="false" ht="15" hidden="false" customHeight="false" outlineLevel="0" collapsed="false">
      <c r="A40" s="1" t="s">
        <v>675</v>
      </c>
      <c r="B40" s="1" t="s">
        <v>676</v>
      </c>
      <c r="C40" s="78" t="n">
        <v>43522</v>
      </c>
      <c r="D40" s="65" t="n">
        <v>35</v>
      </c>
      <c r="E40" s="79" t="n">
        <v>50</v>
      </c>
      <c r="F40" s="80" t="n">
        <f aca="false">E40/D40</f>
        <v>1.42857142857143</v>
      </c>
      <c r="G40" s="81" t="n">
        <v>50</v>
      </c>
      <c r="H40" s="65" t="n">
        <f aca="false">G40/D40</f>
        <v>1.42857142857143</v>
      </c>
      <c r="I40" s="79" t="n">
        <v>50</v>
      </c>
      <c r="J40" s="80" t="n">
        <f aca="false">I40/D40</f>
        <v>1.42857142857143</v>
      </c>
      <c r="K40" s="81" t="n">
        <v>47</v>
      </c>
      <c r="L40" s="82" t="n">
        <f aca="false">K40/D40</f>
        <v>1.34285714285714</v>
      </c>
      <c r="M40" s="79" t="n">
        <v>43</v>
      </c>
      <c r="N40" s="80" t="n">
        <f aca="false">M40/D40</f>
        <v>1.22857142857143</v>
      </c>
      <c r="O40" s="81" t="n">
        <v>39</v>
      </c>
      <c r="P40" s="65" t="n">
        <f aca="false">O40/D40</f>
        <v>1.11428571428571</v>
      </c>
      <c r="Q40" s="79" t="n">
        <v>37</v>
      </c>
      <c r="R40" s="80" t="n">
        <f aca="false">Q40/D40</f>
        <v>1.05714285714286</v>
      </c>
      <c r="S40" s="81" t="n">
        <v>36</v>
      </c>
      <c r="T40" s="65" t="n">
        <f aca="false">S40/D40</f>
        <v>1.02857142857143</v>
      </c>
      <c r="U40" s="79" t="n">
        <v>35</v>
      </c>
      <c r="V40" s="80" t="n">
        <f aca="false">U40/D40</f>
        <v>1</v>
      </c>
      <c r="W40" s="81" t="n">
        <v>33</v>
      </c>
      <c r="X40" s="65" t="n">
        <f aca="false">W40/D40</f>
        <v>0.942857142857143</v>
      </c>
      <c r="Y40" s="79" t="n">
        <v>16</v>
      </c>
      <c r="Z40" s="80" t="n">
        <f aca="false">Y40/D40</f>
        <v>0.457142857142857</v>
      </c>
    </row>
    <row r="41" customFormat="false" ht="15" hidden="false" customHeight="false" outlineLevel="0" collapsed="false">
      <c r="A41" s="1" t="s">
        <v>677</v>
      </c>
      <c r="B41" s="1" t="s">
        <v>678</v>
      </c>
      <c r="C41" s="78" t="n">
        <v>38841</v>
      </c>
      <c r="D41" s="65" t="n">
        <v>30</v>
      </c>
      <c r="E41" s="79" t="n">
        <v>44</v>
      </c>
      <c r="F41" s="80" t="n">
        <f aca="false">E41/D41</f>
        <v>1.46666666666667</v>
      </c>
      <c r="G41" s="81" t="n">
        <v>44</v>
      </c>
      <c r="H41" s="65" t="n">
        <f aca="false">G41/D41</f>
        <v>1.46666666666667</v>
      </c>
      <c r="I41" s="79" t="n">
        <v>44</v>
      </c>
      <c r="J41" s="80" t="n">
        <f aca="false">I41/D41</f>
        <v>1.46666666666667</v>
      </c>
      <c r="K41" s="81" t="n">
        <v>43</v>
      </c>
      <c r="L41" s="82" t="n">
        <f aca="false">K41/D41</f>
        <v>1.43333333333333</v>
      </c>
      <c r="M41" s="79" t="n">
        <v>38</v>
      </c>
      <c r="N41" s="80" t="n">
        <f aca="false">M41/D41</f>
        <v>1.26666666666667</v>
      </c>
      <c r="O41" s="81" t="n">
        <v>33</v>
      </c>
      <c r="P41" s="65" t="n">
        <f aca="false">O41/D41</f>
        <v>1.1</v>
      </c>
      <c r="Q41" s="79" t="n">
        <v>32</v>
      </c>
      <c r="R41" s="80" t="n">
        <f aca="false">Q41/D41</f>
        <v>1.06666666666667</v>
      </c>
      <c r="S41" s="81" t="n">
        <v>32</v>
      </c>
      <c r="T41" s="65" t="n">
        <f aca="false">S41/D41</f>
        <v>1.06666666666667</v>
      </c>
      <c r="U41" s="79" t="n">
        <v>31</v>
      </c>
      <c r="V41" s="80" t="n">
        <f aca="false">U41/D41</f>
        <v>1.03333333333333</v>
      </c>
      <c r="W41" s="81" t="n">
        <v>29</v>
      </c>
      <c r="X41" s="65" t="n">
        <f aca="false">W41/D41</f>
        <v>0.966666666666667</v>
      </c>
      <c r="Y41" s="79" t="n">
        <v>28</v>
      </c>
      <c r="Z41" s="80" t="n">
        <f aca="false">Y41/D41</f>
        <v>0.933333333333333</v>
      </c>
    </row>
    <row r="42" customFormat="false" ht="15" hidden="false" customHeight="false" outlineLevel="0" collapsed="false">
      <c r="A42" s="1" t="s">
        <v>679</v>
      </c>
      <c r="B42" s="1" t="s">
        <v>680</v>
      </c>
      <c r="C42" s="78" t="n">
        <v>41618</v>
      </c>
      <c r="D42" s="65" t="n">
        <v>30</v>
      </c>
      <c r="E42" s="79" t="n">
        <v>45</v>
      </c>
      <c r="F42" s="80" t="n">
        <f aca="false">E42/D42</f>
        <v>1.5</v>
      </c>
      <c r="G42" s="81" t="n">
        <v>45</v>
      </c>
      <c r="H42" s="65" t="n">
        <f aca="false">G42/D42</f>
        <v>1.5</v>
      </c>
      <c r="I42" s="79" t="n">
        <v>45</v>
      </c>
      <c r="J42" s="80" t="n">
        <f aca="false">I42/D42</f>
        <v>1.5</v>
      </c>
      <c r="K42" s="81" t="n">
        <v>44</v>
      </c>
      <c r="L42" s="82" t="n">
        <f aca="false">K42/D42</f>
        <v>1.46666666666667</v>
      </c>
      <c r="M42" s="79" t="n">
        <v>38</v>
      </c>
      <c r="N42" s="80" t="n">
        <f aca="false">M42/D42</f>
        <v>1.26666666666667</v>
      </c>
      <c r="O42" s="81" t="n">
        <v>34</v>
      </c>
      <c r="P42" s="65" t="n">
        <f aca="false">O42/D42</f>
        <v>1.13333333333333</v>
      </c>
      <c r="Q42" s="79" t="n">
        <v>32</v>
      </c>
      <c r="R42" s="80" t="n">
        <f aca="false">Q42/D42</f>
        <v>1.06666666666667</v>
      </c>
      <c r="S42" s="81" t="n">
        <v>31</v>
      </c>
      <c r="T42" s="65" t="n">
        <f aca="false">S42/D42</f>
        <v>1.03333333333333</v>
      </c>
      <c r="U42" s="79" t="n">
        <v>31</v>
      </c>
      <c r="V42" s="80" t="n">
        <f aca="false">U42/D42</f>
        <v>1.03333333333333</v>
      </c>
      <c r="W42" s="81" t="n">
        <v>29</v>
      </c>
      <c r="X42" s="65" t="n">
        <f aca="false">W42/D42</f>
        <v>0.966666666666667</v>
      </c>
      <c r="Y42" s="79" t="n">
        <v>29</v>
      </c>
      <c r="Z42" s="80" t="n">
        <f aca="false">Y42/D42</f>
        <v>0.966666666666667</v>
      </c>
    </row>
    <row r="43" customFormat="false" ht="15" hidden="false" customHeight="false" outlineLevel="0" collapsed="false">
      <c r="A43" s="1" t="s">
        <v>681</v>
      </c>
      <c r="B43" s="1" t="s">
        <v>682</v>
      </c>
      <c r="C43" s="78" t="n">
        <v>39013</v>
      </c>
      <c r="D43" s="65" t="n">
        <v>34</v>
      </c>
      <c r="E43" s="79" t="n">
        <v>50</v>
      </c>
      <c r="F43" s="80" t="n">
        <f aca="false">E43/D43</f>
        <v>1.47058823529412</v>
      </c>
      <c r="G43" s="81" t="n">
        <v>50</v>
      </c>
      <c r="H43" s="65" t="n">
        <f aca="false">G43/D43</f>
        <v>1.47058823529412</v>
      </c>
      <c r="I43" s="79" t="n">
        <v>50</v>
      </c>
      <c r="J43" s="80" t="n">
        <f aca="false">I43/D43</f>
        <v>1.47058823529412</v>
      </c>
      <c r="K43" s="81" t="n">
        <v>46</v>
      </c>
      <c r="L43" s="82" t="n">
        <f aca="false">K43/D43</f>
        <v>1.35294117647059</v>
      </c>
      <c r="M43" s="79" t="n">
        <v>41</v>
      </c>
      <c r="N43" s="80" t="n">
        <f aca="false">M43/D43</f>
        <v>1.20588235294118</v>
      </c>
      <c r="O43" s="81" t="n">
        <v>36</v>
      </c>
      <c r="P43" s="65" t="n">
        <f aca="false">O43/D43</f>
        <v>1.05882352941176</v>
      </c>
      <c r="Q43" s="79" t="n">
        <v>36</v>
      </c>
      <c r="R43" s="80" t="n">
        <f aca="false">Q43/D43</f>
        <v>1.05882352941176</v>
      </c>
      <c r="S43" s="81" t="n">
        <v>35</v>
      </c>
      <c r="T43" s="65" t="n">
        <f aca="false">S43/D43</f>
        <v>1.02941176470588</v>
      </c>
      <c r="U43" s="79" t="n">
        <v>35</v>
      </c>
      <c r="V43" s="80" t="n">
        <f aca="false">U43/D43</f>
        <v>1.02941176470588</v>
      </c>
      <c r="W43" s="81" t="n">
        <v>34</v>
      </c>
      <c r="X43" s="65" t="n">
        <f aca="false">W43/D43</f>
        <v>1</v>
      </c>
      <c r="Y43" s="79" t="n">
        <v>33</v>
      </c>
      <c r="Z43" s="80" t="n">
        <f aca="false">Y43/D43</f>
        <v>0.970588235294118</v>
      </c>
    </row>
    <row r="44" customFormat="false" ht="15" hidden="false" customHeight="false" outlineLevel="0" collapsed="false">
      <c r="A44" s="1" t="s">
        <v>683</v>
      </c>
      <c r="B44" s="1" t="s">
        <v>684</v>
      </c>
      <c r="C44" s="78" t="n">
        <v>42382</v>
      </c>
      <c r="D44" s="65" t="n">
        <v>78</v>
      </c>
      <c r="E44" s="79" t="n">
        <v>96</v>
      </c>
      <c r="F44" s="80" t="n">
        <f aca="false">E44/D44</f>
        <v>1.23076923076923</v>
      </c>
      <c r="G44" s="81" t="n">
        <v>96</v>
      </c>
      <c r="H44" s="65" t="n">
        <f aca="false">G44/D44</f>
        <v>1.23076923076923</v>
      </c>
      <c r="I44" s="79" t="n">
        <v>96</v>
      </c>
      <c r="J44" s="80" t="n">
        <f aca="false">I44/D44</f>
        <v>1.23076923076923</v>
      </c>
      <c r="K44" s="81" t="n">
        <v>95</v>
      </c>
      <c r="L44" s="82" t="n">
        <f aca="false">K44/D44</f>
        <v>1.21794871794872</v>
      </c>
      <c r="M44" s="79" t="n">
        <v>87</v>
      </c>
      <c r="N44" s="80" t="n">
        <f aca="false">M44/D44</f>
        <v>1.11538461538462</v>
      </c>
      <c r="O44" s="81" t="n">
        <v>84</v>
      </c>
      <c r="P44" s="65" t="n">
        <f aca="false">O44/D44</f>
        <v>1.07692307692308</v>
      </c>
      <c r="Q44" s="79" t="n">
        <v>82</v>
      </c>
      <c r="R44" s="80" t="n">
        <f aca="false">Q44/D44</f>
        <v>1.05128205128205</v>
      </c>
      <c r="S44" s="81" t="n">
        <v>82</v>
      </c>
      <c r="T44" s="65" t="n">
        <f aca="false">S44/D44</f>
        <v>1.05128205128205</v>
      </c>
      <c r="U44" s="79" t="n">
        <v>81</v>
      </c>
      <c r="V44" s="80" t="n">
        <f aca="false">U44/D44</f>
        <v>1.03846153846154</v>
      </c>
      <c r="W44" s="81" t="n">
        <v>81</v>
      </c>
      <c r="X44" s="65" t="n">
        <f aca="false">W44/D44</f>
        <v>1.03846153846154</v>
      </c>
      <c r="Y44" s="79" t="n">
        <v>79</v>
      </c>
      <c r="Z44" s="80" t="n">
        <f aca="false">Y44/D44</f>
        <v>1.01282051282051</v>
      </c>
    </row>
    <row r="45" customFormat="false" ht="15" hidden="false" customHeight="false" outlineLevel="0" collapsed="false">
      <c r="A45" s="1" t="s">
        <v>685</v>
      </c>
      <c r="B45" s="1" t="s">
        <v>686</v>
      </c>
      <c r="C45" s="78" t="n">
        <v>38817</v>
      </c>
      <c r="D45" s="65" t="n">
        <v>32</v>
      </c>
      <c r="E45" s="79" t="n">
        <v>49</v>
      </c>
      <c r="F45" s="80" t="n">
        <f aca="false">E45/D45</f>
        <v>1.53125</v>
      </c>
      <c r="G45" s="81" t="n">
        <v>49</v>
      </c>
      <c r="H45" s="65" t="n">
        <f aca="false">G45/D45</f>
        <v>1.53125</v>
      </c>
      <c r="I45" s="79" t="n">
        <v>49</v>
      </c>
      <c r="J45" s="80" t="n">
        <f aca="false">I45/D45</f>
        <v>1.53125</v>
      </c>
      <c r="K45" s="81" t="n">
        <v>48</v>
      </c>
      <c r="L45" s="82" t="n">
        <f aca="false">K45/D45</f>
        <v>1.5</v>
      </c>
      <c r="M45" s="79" t="n">
        <v>42</v>
      </c>
      <c r="N45" s="80" t="n">
        <f aca="false">M45/D45</f>
        <v>1.3125</v>
      </c>
      <c r="O45" s="81" t="n">
        <v>41</v>
      </c>
      <c r="P45" s="65" t="n">
        <f aca="false">O45/D45</f>
        <v>1.28125</v>
      </c>
      <c r="Q45" s="79" t="n">
        <v>40</v>
      </c>
      <c r="R45" s="80" t="n">
        <f aca="false">Q45/D45</f>
        <v>1.25</v>
      </c>
      <c r="S45" s="81" t="n">
        <v>40</v>
      </c>
      <c r="T45" s="65" t="n">
        <f aca="false">S45/D45</f>
        <v>1.25</v>
      </c>
      <c r="U45" s="79" t="n">
        <v>39</v>
      </c>
      <c r="V45" s="80" t="n">
        <f aca="false">U45/D45</f>
        <v>1.21875</v>
      </c>
      <c r="W45" s="81" t="n">
        <v>39</v>
      </c>
      <c r="X45" s="65" t="n">
        <f aca="false">W45/D45</f>
        <v>1.21875</v>
      </c>
      <c r="Y45" s="79" t="n">
        <v>37</v>
      </c>
      <c r="Z45" s="80" t="n">
        <f aca="false">Y45/D45</f>
        <v>1.15625</v>
      </c>
    </row>
    <row r="46" customFormat="false" ht="15" hidden="false" customHeight="false" outlineLevel="0" collapsed="false">
      <c r="A46" s="1" t="s">
        <v>687</v>
      </c>
      <c r="B46" s="1" t="s">
        <v>688</v>
      </c>
      <c r="C46" s="78" t="n">
        <v>39520</v>
      </c>
      <c r="D46" s="65" t="n">
        <v>31</v>
      </c>
      <c r="E46" s="79" t="n">
        <v>48</v>
      </c>
      <c r="F46" s="80" t="n">
        <f aca="false">E46/D46</f>
        <v>1.54838709677419</v>
      </c>
      <c r="G46" s="81" t="n">
        <v>48</v>
      </c>
      <c r="H46" s="65" t="n">
        <f aca="false">G46/D46</f>
        <v>1.54838709677419</v>
      </c>
      <c r="I46" s="79" t="n">
        <v>48</v>
      </c>
      <c r="J46" s="80" t="n">
        <f aca="false">I46/D46</f>
        <v>1.54838709677419</v>
      </c>
      <c r="K46" s="81" t="n">
        <v>45</v>
      </c>
      <c r="L46" s="82" t="n">
        <f aca="false">K46/D46</f>
        <v>1.45161290322581</v>
      </c>
      <c r="M46" s="79" t="n">
        <v>42</v>
      </c>
      <c r="N46" s="80" t="n">
        <f aca="false">M46/D46</f>
        <v>1.35483870967742</v>
      </c>
      <c r="O46" s="81" t="n">
        <v>39</v>
      </c>
      <c r="P46" s="65" t="n">
        <f aca="false">O46/D46</f>
        <v>1.25806451612903</v>
      </c>
      <c r="Q46" s="79" t="n">
        <v>38</v>
      </c>
      <c r="R46" s="80" t="n">
        <f aca="false">Q46/D46</f>
        <v>1.2258064516129</v>
      </c>
      <c r="S46" s="81" t="n">
        <v>37</v>
      </c>
      <c r="T46" s="65" t="n">
        <f aca="false">S46/D46</f>
        <v>1.19354838709677</v>
      </c>
      <c r="U46" s="79" t="n">
        <v>36</v>
      </c>
      <c r="V46" s="80" t="n">
        <f aca="false">U46/D46</f>
        <v>1.16129032258065</v>
      </c>
      <c r="W46" s="81" t="n">
        <v>35</v>
      </c>
      <c r="X46" s="65" t="n">
        <f aca="false">W46/D46</f>
        <v>1.12903225806452</v>
      </c>
      <c r="Y46" s="79" t="n">
        <v>31</v>
      </c>
      <c r="Z46" s="80" t="n">
        <f aca="false">Y46/D46</f>
        <v>1</v>
      </c>
    </row>
    <row r="47" customFormat="false" ht="15" hidden="false" customHeight="false" outlineLevel="0" collapsed="false">
      <c r="A47" s="1" t="s">
        <v>689</v>
      </c>
      <c r="B47" s="1" t="s">
        <v>690</v>
      </c>
      <c r="C47" s="78" t="n">
        <v>40436</v>
      </c>
      <c r="D47" s="65" t="n">
        <v>18</v>
      </c>
      <c r="E47" s="79" t="n">
        <v>37</v>
      </c>
      <c r="F47" s="80" t="n">
        <f aca="false">E47/D47</f>
        <v>2.05555555555556</v>
      </c>
      <c r="G47" s="81" t="n">
        <v>37</v>
      </c>
      <c r="H47" s="65" t="n">
        <f aca="false">G47/D47</f>
        <v>2.05555555555556</v>
      </c>
      <c r="I47" s="79" t="n">
        <v>37</v>
      </c>
      <c r="J47" s="80" t="n">
        <f aca="false">I47/D47</f>
        <v>2.05555555555556</v>
      </c>
      <c r="K47" s="81" t="n">
        <v>31</v>
      </c>
      <c r="L47" s="82" t="n">
        <f aca="false">K47/D47</f>
        <v>1.72222222222222</v>
      </c>
      <c r="M47" s="79" t="n">
        <v>25</v>
      </c>
      <c r="N47" s="80" t="n">
        <f aca="false">M47/D47</f>
        <v>1.38888888888889</v>
      </c>
      <c r="O47" s="81" t="n">
        <v>20</v>
      </c>
      <c r="P47" s="65" t="n">
        <f aca="false">O47/D47</f>
        <v>1.11111111111111</v>
      </c>
      <c r="Q47" s="79" t="n">
        <v>19</v>
      </c>
      <c r="R47" s="80" t="n">
        <f aca="false">Q47/D47</f>
        <v>1.05555555555556</v>
      </c>
      <c r="S47" s="81" t="n">
        <v>19</v>
      </c>
      <c r="T47" s="65" t="n">
        <f aca="false">S47/D47</f>
        <v>1.05555555555556</v>
      </c>
      <c r="U47" s="79" t="n">
        <v>19</v>
      </c>
      <c r="V47" s="80" t="n">
        <f aca="false">U47/D47</f>
        <v>1.05555555555556</v>
      </c>
      <c r="W47" s="81" t="n">
        <v>19</v>
      </c>
      <c r="X47" s="65" t="n">
        <f aca="false">W47/D47</f>
        <v>1.05555555555556</v>
      </c>
      <c r="Y47" s="79" t="n">
        <v>19</v>
      </c>
      <c r="Z47" s="80" t="n">
        <f aca="false">Y47/D47</f>
        <v>1.05555555555556</v>
      </c>
    </row>
    <row r="48" customFormat="false" ht="15" hidden="false" customHeight="false" outlineLevel="0" collapsed="false">
      <c r="A48" s="1" t="s">
        <v>691</v>
      </c>
      <c r="B48" s="1" t="s">
        <v>692</v>
      </c>
      <c r="C48" s="78" t="n">
        <v>38657</v>
      </c>
      <c r="D48" s="65" t="n">
        <v>18</v>
      </c>
      <c r="E48" s="79" t="n">
        <v>33</v>
      </c>
      <c r="F48" s="80" t="n">
        <f aca="false">E48/D48</f>
        <v>1.83333333333333</v>
      </c>
      <c r="G48" s="81" t="n">
        <v>33</v>
      </c>
      <c r="H48" s="65" t="n">
        <f aca="false">G48/D48</f>
        <v>1.83333333333333</v>
      </c>
      <c r="I48" s="79" t="n">
        <v>33</v>
      </c>
      <c r="J48" s="80" t="n">
        <f aca="false">I48/D48</f>
        <v>1.83333333333333</v>
      </c>
      <c r="K48" s="81" t="n">
        <v>29</v>
      </c>
      <c r="L48" s="82" t="n">
        <f aca="false">K48/D48</f>
        <v>1.61111111111111</v>
      </c>
      <c r="M48" s="79" t="n">
        <v>23</v>
      </c>
      <c r="N48" s="80" t="n">
        <f aca="false">M48/D48</f>
        <v>1.27777777777778</v>
      </c>
      <c r="O48" s="81" t="n">
        <v>19</v>
      </c>
      <c r="P48" s="65" t="n">
        <f aca="false">O48/D48</f>
        <v>1.05555555555556</v>
      </c>
      <c r="Q48" s="79" t="n">
        <v>18</v>
      </c>
      <c r="R48" s="80" t="n">
        <f aca="false">Q48/D48</f>
        <v>1</v>
      </c>
      <c r="S48" s="81" t="n">
        <v>18</v>
      </c>
      <c r="T48" s="65" t="n">
        <f aca="false">S48/D48</f>
        <v>1</v>
      </c>
      <c r="U48" s="79" t="n">
        <v>18</v>
      </c>
      <c r="V48" s="80" t="n">
        <f aca="false">U48/D48</f>
        <v>1</v>
      </c>
      <c r="W48" s="81" t="n">
        <v>18</v>
      </c>
      <c r="X48" s="65" t="n">
        <f aca="false">W48/D48</f>
        <v>1</v>
      </c>
      <c r="Y48" s="79" t="n">
        <v>18</v>
      </c>
      <c r="Z48" s="80" t="n">
        <f aca="false">Y48/D48</f>
        <v>1</v>
      </c>
    </row>
    <row r="49" customFormat="false" ht="15" hidden="false" customHeight="false" outlineLevel="0" collapsed="false">
      <c r="A49" s="1" t="s">
        <v>693</v>
      </c>
      <c r="B49" s="1" t="s">
        <v>694</v>
      </c>
      <c r="C49" s="78" t="n">
        <v>41384</v>
      </c>
      <c r="D49" s="65" t="n">
        <v>31</v>
      </c>
      <c r="E49" s="79" t="n">
        <v>46</v>
      </c>
      <c r="F49" s="80" t="n">
        <f aca="false">E49/D49</f>
        <v>1.48387096774194</v>
      </c>
      <c r="G49" s="81" t="n">
        <v>46</v>
      </c>
      <c r="H49" s="65" t="n">
        <f aca="false">G49/D49</f>
        <v>1.48387096774194</v>
      </c>
      <c r="I49" s="79" t="n">
        <v>46</v>
      </c>
      <c r="J49" s="80" t="n">
        <f aca="false">I49/D49</f>
        <v>1.48387096774194</v>
      </c>
      <c r="K49" s="81" t="n">
        <v>43</v>
      </c>
      <c r="L49" s="82" t="n">
        <f aca="false">K49/D49</f>
        <v>1.38709677419355</v>
      </c>
      <c r="M49" s="79" t="n">
        <v>40</v>
      </c>
      <c r="N49" s="80" t="n">
        <f aca="false">M49/D49</f>
        <v>1.29032258064516</v>
      </c>
      <c r="O49" s="81" t="n">
        <v>34</v>
      </c>
      <c r="P49" s="65" t="n">
        <f aca="false">O49/D49</f>
        <v>1.09677419354839</v>
      </c>
      <c r="Q49" s="79" t="n">
        <v>33</v>
      </c>
      <c r="R49" s="80" t="n">
        <f aca="false">Q49/D49</f>
        <v>1.06451612903226</v>
      </c>
      <c r="S49" s="81" t="n">
        <v>31</v>
      </c>
      <c r="T49" s="65" t="n">
        <f aca="false">S49/D49</f>
        <v>1</v>
      </c>
      <c r="U49" s="79" t="n">
        <v>31</v>
      </c>
      <c r="V49" s="80" t="n">
        <f aca="false">U49/D49</f>
        <v>1</v>
      </c>
      <c r="W49" s="81" t="n">
        <v>31</v>
      </c>
      <c r="X49" s="65" t="n">
        <f aca="false">W49/D49</f>
        <v>1</v>
      </c>
      <c r="Y49" s="79" t="n">
        <v>28</v>
      </c>
      <c r="Z49" s="80" t="n">
        <f aca="false">Y49/D49</f>
        <v>0.903225806451613</v>
      </c>
    </row>
    <row r="50" customFormat="false" ht="15" hidden="false" customHeight="false" outlineLevel="0" collapsed="false">
      <c r="A50" s="1" t="s">
        <v>695</v>
      </c>
      <c r="B50" s="1" t="s">
        <v>696</v>
      </c>
      <c r="C50" s="78" t="n">
        <v>40688</v>
      </c>
      <c r="D50" s="65" t="n">
        <v>26</v>
      </c>
      <c r="E50" s="79" t="n">
        <v>36</v>
      </c>
      <c r="F50" s="80" t="n">
        <f aca="false">E50/D50</f>
        <v>1.38461538461538</v>
      </c>
      <c r="G50" s="81" t="n">
        <v>36</v>
      </c>
      <c r="H50" s="65" t="n">
        <f aca="false">G50/D50</f>
        <v>1.38461538461538</v>
      </c>
      <c r="I50" s="79" t="n">
        <v>36</v>
      </c>
      <c r="J50" s="80" t="n">
        <f aca="false">I50/D50</f>
        <v>1.38461538461538</v>
      </c>
      <c r="K50" s="81" t="n">
        <v>35</v>
      </c>
      <c r="L50" s="82" t="n">
        <f aca="false">K50/D50</f>
        <v>1.34615384615385</v>
      </c>
      <c r="M50" s="79" t="n">
        <v>30</v>
      </c>
      <c r="N50" s="80" t="n">
        <f aca="false">M50/D50</f>
        <v>1.15384615384615</v>
      </c>
      <c r="O50" s="81" t="n">
        <v>28</v>
      </c>
      <c r="P50" s="65" t="n">
        <f aca="false">O50/D50</f>
        <v>1.07692307692308</v>
      </c>
      <c r="Q50" s="79" t="n">
        <v>28</v>
      </c>
      <c r="R50" s="80" t="n">
        <f aca="false">Q50/D50</f>
        <v>1.07692307692308</v>
      </c>
      <c r="S50" s="81" t="n">
        <v>27</v>
      </c>
      <c r="T50" s="65" t="n">
        <f aca="false">S50/D50</f>
        <v>1.03846153846154</v>
      </c>
      <c r="U50" s="79" t="n">
        <v>27</v>
      </c>
      <c r="V50" s="80" t="n">
        <f aca="false">U50/D50</f>
        <v>1.03846153846154</v>
      </c>
      <c r="W50" s="81" t="n">
        <v>27</v>
      </c>
      <c r="X50" s="65" t="n">
        <f aca="false">W50/D50</f>
        <v>1.03846153846154</v>
      </c>
      <c r="Y50" s="79" t="n">
        <v>27</v>
      </c>
      <c r="Z50" s="80" t="n">
        <f aca="false">Y50/D50</f>
        <v>1.03846153846154</v>
      </c>
    </row>
    <row r="51" customFormat="false" ht="15" hidden="false" customHeight="false" outlineLevel="0" collapsed="false">
      <c r="A51" s="1" t="s">
        <v>697</v>
      </c>
      <c r="B51" s="1" t="s">
        <v>698</v>
      </c>
      <c r="C51" s="78" t="n">
        <v>43892</v>
      </c>
      <c r="D51" s="65" t="n">
        <v>14</v>
      </c>
      <c r="E51" s="79" t="n">
        <v>28</v>
      </c>
      <c r="F51" s="80" t="n">
        <f aca="false">E51/D51</f>
        <v>2</v>
      </c>
      <c r="G51" s="81" t="n">
        <v>28</v>
      </c>
      <c r="H51" s="65" t="n">
        <f aca="false">G51/D51</f>
        <v>2</v>
      </c>
      <c r="I51" s="79" t="n">
        <v>28</v>
      </c>
      <c r="J51" s="80" t="n">
        <f aca="false">I51/D51</f>
        <v>2</v>
      </c>
      <c r="K51" s="81" t="n">
        <v>27</v>
      </c>
      <c r="L51" s="82" t="n">
        <f aca="false">K51/D51</f>
        <v>1.92857142857143</v>
      </c>
      <c r="M51" s="79" t="n">
        <v>19</v>
      </c>
      <c r="N51" s="80" t="n">
        <f aca="false">M51/D51</f>
        <v>1.35714285714286</v>
      </c>
      <c r="O51" s="81" t="n">
        <v>16</v>
      </c>
      <c r="P51" s="65" t="n">
        <f aca="false">O51/D51</f>
        <v>1.14285714285714</v>
      </c>
      <c r="Q51" s="79" t="n">
        <v>13</v>
      </c>
      <c r="R51" s="80" t="n">
        <f aca="false">Q51/D51</f>
        <v>0.928571428571429</v>
      </c>
      <c r="S51" s="81" t="n">
        <v>12</v>
      </c>
      <c r="T51" s="65" t="n">
        <f aca="false">S51/D51</f>
        <v>0.857142857142857</v>
      </c>
      <c r="U51" s="79" t="n">
        <v>9</v>
      </c>
      <c r="V51" s="80" t="n">
        <f aca="false">U51/D51</f>
        <v>0.642857142857143</v>
      </c>
      <c r="W51" s="81" t="n">
        <v>9</v>
      </c>
      <c r="X51" s="65" t="n">
        <f aca="false">W51/D51</f>
        <v>0.642857142857143</v>
      </c>
      <c r="Y51" s="79" t="n">
        <v>8</v>
      </c>
      <c r="Z51" s="80" t="n">
        <f aca="false">Y51/D51</f>
        <v>0.571428571428571</v>
      </c>
    </row>
    <row r="52" customFormat="false" ht="15.75" hidden="false" customHeight="false" outlineLevel="0" collapsed="false">
      <c r="A52" s="35" t="s">
        <v>699</v>
      </c>
      <c r="B52" s="35" t="s">
        <v>700</v>
      </c>
      <c r="C52" s="83" t="n">
        <v>43817</v>
      </c>
      <c r="D52" s="73" t="n">
        <v>44</v>
      </c>
      <c r="E52" s="84" t="n">
        <v>63</v>
      </c>
      <c r="F52" s="85" t="n">
        <f aca="false">E52/D52</f>
        <v>1.43181818181818</v>
      </c>
      <c r="G52" s="86" t="n">
        <v>63</v>
      </c>
      <c r="H52" s="73" t="n">
        <f aca="false">G52/D52</f>
        <v>1.43181818181818</v>
      </c>
      <c r="I52" s="84" t="n">
        <v>63</v>
      </c>
      <c r="J52" s="85" t="n">
        <f aca="false">I52/D52</f>
        <v>1.43181818181818</v>
      </c>
      <c r="K52" s="86" t="n">
        <v>62</v>
      </c>
      <c r="L52" s="87" t="n">
        <f aca="false">K52/D52</f>
        <v>1.40909090909091</v>
      </c>
      <c r="M52" s="84" t="n">
        <v>54</v>
      </c>
      <c r="N52" s="85" t="n">
        <f aca="false">M52/D52</f>
        <v>1.22727272727273</v>
      </c>
      <c r="O52" s="86" t="n">
        <v>51</v>
      </c>
      <c r="P52" s="73" t="n">
        <f aca="false">O52/D52</f>
        <v>1.15909090909091</v>
      </c>
      <c r="Q52" s="84" t="n">
        <v>50</v>
      </c>
      <c r="R52" s="85" t="n">
        <f aca="false">Q52/D52</f>
        <v>1.13636363636364</v>
      </c>
      <c r="S52" s="86" t="n">
        <v>48</v>
      </c>
      <c r="T52" s="73" t="n">
        <f aca="false">S52/D52</f>
        <v>1.09090909090909</v>
      </c>
      <c r="U52" s="84" t="n">
        <v>45</v>
      </c>
      <c r="V52" s="85" t="n">
        <f aca="false">U52/D52</f>
        <v>1.02272727272727</v>
      </c>
      <c r="W52" s="86" t="n">
        <v>42</v>
      </c>
      <c r="X52" s="73" t="n">
        <f aca="false">W52/D52</f>
        <v>0.954545454545455</v>
      </c>
      <c r="Y52" s="84" t="n">
        <v>20</v>
      </c>
      <c r="Z52" s="85" t="n">
        <f aca="false">Y52/D52</f>
        <v>0.454545454545455</v>
      </c>
    </row>
    <row r="53" customFormat="false" ht="15.75" hidden="false" customHeight="false" outlineLevel="0" collapsed="false">
      <c r="A53" s="65"/>
      <c r="B53" s="65"/>
      <c r="C53" s="65"/>
      <c r="D53" s="65"/>
      <c r="E53" s="1" t="s">
        <v>582</v>
      </c>
      <c r="F53" s="65" t="n">
        <f aca="false">AVERAGE(F3:F52)</f>
        <v>1.57483113084058</v>
      </c>
      <c r="G53" s="65"/>
      <c r="H53" s="65" t="n">
        <f aca="false">AVERAGE(H3:H52)</f>
        <v>1.57483113084058</v>
      </c>
      <c r="I53" s="65"/>
      <c r="J53" s="65" t="n">
        <f aca="false">AVERAGE(J3:J52)</f>
        <v>1.57483113084058</v>
      </c>
      <c r="K53" s="65"/>
      <c r="L53" s="65" t="n">
        <f aca="false">AVERAGE(L3:L52)</f>
        <v>1.47244369159202</v>
      </c>
      <c r="M53" s="65"/>
      <c r="N53" s="65" t="n">
        <f aca="false">AVERAGE(N3:N52)</f>
        <v>1.22940705121189</v>
      </c>
      <c r="O53" s="65"/>
      <c r="P53" s="65" t="n">
        <f aca="false">AVERAGE(P3:P52)</f>
        <v>1.10979455955306</v>
      </c>
      <c r="Q53" s="65"/>
      <c r="R53" s="65" t="n">
        <f aca="false">AVERAGE(R3:R52)</f>
        <v>1.05981013918694</v>
      </c>
      <c r="S53" s="65"/>
      <c r="T53" s="65" t="n">
        <f aca="false">AVERAGE(T3:T52)</f>
        <v>1.03257417876999</v>
      </c>
      <c r="U53" s="65"/>
      <c r="V53" s="65" t="n">
        <f aca="false">AVERAGE(V3:V52)</f>
        <v>1.00479004618408</v>
      </c>
      <c r="W53" s="65"/>
      <c r="X53" s="65" t="n">
        <f aca="false">AVERAGE(X3:X52)</f>
        <v>0.97904806572785</v>
      </c>
      <c r="Y53" s="65"/>
      <c r="Z53" s="65" t="n">
        <f aca="false">AVERAGE(Z3:Z52)</f>
        <v>0.796608839460352</v>
      </c>
    </row>
    <row r="54" customFormat="false" ht="15" hidden="false" customHeight="false" outlineLevel="0" collapsed="false">
      <c r="A54" s="65"/>
      <c r="B54" s="65"/>
      <c r="C54" s="65"/>
      <c r="D54" s="65"/>
      <c r="E54" s="1" t="s">
        <v>583</v>
      </c>
      <c r="F54" s="65" t="n">
        <f aca="false">_xlfn.STDEV.P(F3:F52)</f>
        <v>0.29762111247539</v>
      </c>
      <c r="G54" s="65"/>
      <c r="H54" s="65" t="n">
        <f aca="false">_xlfn.STDEV.P(H3:H52)</f>
        <v>0.29762111247539</v>
      </c>
      <c r="I54" s="65"/>
      <c r="J54" s="65" t="n">
        <f aca="false">_xlfn.STDEV.P(J3:J52)</f>
        <v>0.29762111247539</v>
      </c>
      <c r="K54" s="65"/>
      <c r="L54" s="65" t="n">
        <f aca="false">_xlfn.STDEV.P(L3:L52)</f>
        <v>0.283973331255988</v>
      </c>
      <c r="M54" s="65"/>
      <c r="N54" s="65" t="n">
        <f aca="false">_xlfn.STDEV.P(N3:N52)</f>
        <v>0.13424381252757</v>
      </c>
      <c r="O54" s="65"/>
      <c r="P54" s="65" t="n">
        <f aca="false">_xlfn.STDEV.P(P3:P52)</f>
        <v>0.108671612431491</v>
      </c>
      <c r="Q54" s="65"/>
      <c r="R54" s="65" t="n">
        <f aca="false">_xlfn.STDEV.P(R3:R52)</f>
        <v>0.102338103094463</v>
      </c>
      <c r="S54" s="65"/>
      <c r="T54" s="65" t="n">
        <f aca="false">_xlfn.STDEV.P(T3:T52)</f>
        <v>0.100079469758845</v>
      </c>
      <c r="U54" s="65"/>
      <c r="V54" s="65" t="n">
        <f aca="false">_xlfn.STDEV.P(V3:V52)</f>
        <v>0.124621549471908</v>
      </c>
      <c r="W54" s="65"/>
      <c r="X54" s="65" t="n">
        <f aca="false">_xlfn.STDEV.P(X3:X52)</f>
        <v>0.172648453345173</v>
      </c>
      <c r="Y54" s="65"/>
      <c r="Z54" s="65" t="n">
        <f aca="false">_xlfn.STDEV.P(Z3:Z52)</f>
        <v>0.26533730278855</v>
      </c>
    </row>
    <row r="55" customFormat="false" ht="15" hidden="false" customHeight="false" outlineLevel="0" collapsed="false">
      <c r="A55" s="65"/>
      <c r="B55" s="65"/>
      <c r="C55" s="65"/>
      <c r="D55" s="65"/>
      <c r="E55" s="1" t="s">
        <v>701</v>
      </c>
      <c r="F55" s="65" t="n">
        <f aca="false">COUNTIF(F3:F52,"&gt;1")</f>
        <v>50</v>
      </c>
      <c r="G55" s="65"/>
      <c r="H55" s="65" t="n">
        <f aca="false">COUNTIF(H3:H52,"&gt;1")</f>
        <v>50</v>
      </c>
      <c r="I55" s="65"/>
      <c r="J55" s="65" t="n">
        <f aca="false">COUNTIF(J3:J52,"&gt;1")</f>
        <v>50</v>
      </c>
      <c r="K55" s="65"/>
      <c r="L55" s="65" t="n">
        <f aca="false">COUNTIF(L3:L52,"&gt;1")</f>
        <v>50</v>
      </c>
      <c r="M55" s="65"/>
      <c r="N55" s="65" t="n">
        <f aca="false">COUNTIF(N3:N52,"&gt;1")</f>
        <v>45</v>
      </c>
      <c r="O55" s="65"/>
      <c r="P55" s="65" t="n">
        <f aca="false">COUNTIF(P3:P52,"&gt;1")</f>
        <v>41</v>
      </c>
      <c r="Q55" s="65"/>
      <c r="R55" s="65" t="n">
        <f aca="false">COUNTIF(R3:R52,"&gt;1")</f>
        <v>32</v>
      </c>
      <c r="S55" s="65"/>
      <c r="T55" s="65" t="n">
        <f aca="false">COUNTIF(T3:T52,"&gt;1")</f>
        <v>26</v>
      </c>
      <c r="U55" s="65"/>
      <c r="V55" s="65" t="n">
        <f aca="false">COUNTIF(V3:V52,"&gt;1")</f>
        <v>24</v>
      </c>
      <c r="W55" s="65"/>
      <c r="X55" s="65" t="n">
        <f aca="false">COUNTIF(X3:X52,"&gt;1")</f>
        <v>19</v>
      </c>
      <c r="Y55" s="65"/>
      <c r="Z55" s="65" t="n">
        <f aca="false">COUNTIF(Z3:Z52,"&gt;1")</f>
        <v>10</v>
      </c>
    </row>
    <row r="56" customFormat="false" ht="15" hidden="false" customHeight="false" outlineLevel="0" collapsed="false">
      <c r="A56" s="65"/>
      <c r="B56" s="65"/>
      <c r="C56" s="65"/>
      <c r="D56" s="65"/>
      <c r="E56" s="1" t="s">
        <v>702</v>
      </c>
      <c r="F56" s="65" t="n">
        <f aca="false">COUNTIF(F3:F52,"&lt;1")</f>
        <v>0</v>
      </c>
      <c r="G56" s="65"/>
      <c r="H56" s="65" t="n">
        <f aca="false">COUNTIF(H3:H52,"&lt;1")</f>
        <v>0</v>
      </c>
      <c r="I56" s="65"/>
      <c r="J56" s="65" t="n">
        <f aca="false">COUNTIF(J3:J52,"&lt;1")</f>
        <v>0</v>
      </c>
      <c r="K56" s="65"/>
      <c r="L56" s="65" t="n">
        <f aca="false">COUNTIF(L3:L52,"&lt;1")</f>
        <v>0</v>
      </c>
      <c r="M56" s="65"/>
      <c r="N56" s="65" t="n">
        <f aca="false">COUNTIF(N3:N52,"&lt;1")</f>
        <v>0</v>
      </c>
      <c r="O56" s="65"/>
      <c r="P56" s="65" t="n">
        <f aca="false">COUNTIF(P3:P52,"&lt;1")</f>
        <v>7</v>
      </c>
      <c r="Q56" s="65"/>
      <c r="R56" s="65" t="n">
        <f aca="false">COUNTIF(R3:R52,"&lt;1")</f>
        <v>11</v>
      </c>
      <c r="S56" s="65"/>
      <c r="T56" s="65" t="n">
        <f aca="false">COUNTIF(T3:T52,"&lt;1")</f>
        <v>14</v>
      </c>
      <c r="U56" s="65"/>
      <c r="V56" s="65" t="n">
        <f aca="false">COUNTIF(V3:V52,"&lt;1")</f>
        <v>15</v>
      </c>
      <c r="W56" s="65"/>
      <c r="X56" s="65" t="n">
        <f aca="false">COUNTIF(X3:X52,"&lt;1")</f>
        <v>22</v>
      </c>
      <c r="Y56" s="65"/>
      <c r="Z56" s="65" t="n">
        <f aca="false">COUNTIF(Z3:Z52,"&lt;1")</f>
        <v>36</v>
      </c>
    </row>
    <row r="57" customFormat="false" ht="15" hidden="false" customHeight="false" outlineLevel="0" collapsed="false">
      <c r="A57" s="65"/>
      <c r="B57" s="65"/>
      <c r="C57" s="65"/>
      <c r="D57" s="65"/>
      <c r="E57" s="1" t="s">
        <v>703</v>
      </c>
      <c r="F57" s="65" t="n">
        <f aca="false">COUNTIF(F3:F52,"=1")</f>
        <v>0</v>
      </c>
      <c r="G57" s="65"/>
      <c r="H57" s="65" t="n">
        <f aca="false">COUNTIF(H3:H52,"=1")</f>
        <v>0</v>
      </c>
      <c r="I57" s="65"/>
      <c r="J57" s="65" t="n">
        <f aca="false">COUNTIF(J3:J52,"=1")</f>
        <v>0</v>
      </c>
      <c r="K57" s="65"/>
      <c r="L57" s="65" t="n">
        <f aca="false">COUNTIF(L3:L52,"=1")</f>
        <v>0</v>
      </c>
      <c r="M57" s="65"/>
      <c r="N57" s="65" t="n">
        <f aca="false">COUNTIF(N3:N52,"=1")</f>
        <v>5</v>
      </c>
      <c r="O57" s="65"/>
      <c r="P57" s="65" t="n">
        <f aca="false">COUNTIF(P3:P52,"=1")</f>
        <v>2</v>
      </c>
      <c r="Q57" s="65"/>
      <c r="R57" s="65" t="n">
        <f aca="false">COUNTIF(R3:R52,"=1")</f>
        <v>7</v>
      </c>
      <c r="S57" s="65"/>
      <c r="T57" s="65" t="n">
        <f aca="false">COUNTIF(T3:T52,"=1")</f>
        <v>10</v>
      </c>
      <c r="U57" s="65"/>
      <c r="V57" s="65" t="n">
        <f aca="false">COUNTIF(V3:V52,"=1")</f>
        <v>11</v>
      </c>
      <c r="W57" s="65"/>
      <c r="X57" s="65" t="n">
        <f aca="false">COUNTIF(X3:X52,"=1")</f>
        <v>9</v>
      </c>
      <c r="Y57" s="65"/>
      <c r="Z57" s="65" t="n">
        <f aca="false">COUNTIF(Z3:Z52,"=1")</f>
        <v>4</v>
      </c>
    </row>
    <row r="58" customFormat="false" ht="15" hidden="false" customHeight="false" outlineLevel="0" collapsed="false">
      <c r="A58" s="65"/>
      <c r="B58" s="65"/>
      <c r="C58" s="65"/>
      <c r="D58" s="65"/>
      <c r="E58" s="1" t="s">
        <v>704</v>
      </c>
      <c r="F58" s="65" t="n">
        <f aca="false">F55/50</f>
        <v>1</v>
      </c>
      <c r="G58" s="65"/>
      <c r="H58" s="65" t="n">
        <f aca="false">H55/50</f>
        <v>1</v>
      </c>
      <c r="I58" s="65"/>
      <c r="J58" s="65" t="n">
        <f aca="false">J55/50</f>
        <v>1</v>
      </c>
      <c r="K58" s="65"/>
      <c r="L58" s="65" t="n">
        <f aca="false">L55/50</f>
        <v>1</v>
      </c>
      <c r="M58" s="65"/>
      <c r="N58" s="65" t="n">
        <f aca="false">N55/50</f>
        <v>0.9</v>
      </c>
      <c r="O58" s="65"/>
      <c r="P58" s="65" t="n">
        <f aca="false">P55/50</f>
        <v>0.82</v>
      </c>
      <c r="Q58" s="65"/>
      <c r="R58" s="65" t="n">
        <f aca="false">R55/50</f>
        <v>0.64</v>
      </c>
      <c r="S58" s="65"/>
      <c r="T58" s="65" t="n">
        <f aca="false">T55/50</f>
        <v>0.52</v>
      </c>
      <c r="U58" s="65"/>
      <c r="V58" s="65" t="n">
        <f aca="false">V55/50</f>
        <v>0.48</v>
      </c>
      <c r="W58" s="65"/>
      <c r="X58" s="65" t="n">
        <f aca="false">X55/50</f>
        <v>0.38</v>
      </c>
      <c r="Y58" s="65"/>
      <c r="Z58" s="65" t="n">
        <f aca="false">Z55/50</f>
        <v>0.2</v>
      </c>
    </row>
    <row r="59" customFormat="false" ht="15" hidden="false" customHeight="false" outlineLevel="0" collapsed="false">
      <c r="A59" s="65"/>
      <c r="B59" s="65"/>
      <c r="C59" s="65"/>
      <c r="D59" s="65"/>
      <c r="E59" s="1" t="s">
        <v>705</v>
      </c>
      <c r="F59" s="65" t="n">
        <f aca="false">F56/50</f>
        <v>0</v>
      </c>
      <c r="G59" s="65"/>
      <c r="H59" s="65" t="n">
        <f aca="false">H56/50</f>
        <v>0</v>
      </c>
      <c r="I59" s="65"/>
      <c r="J59" s="65" t="n">
        <f aca="false">J56/50</f>
        <v>0</v>
      </c>
      <c r="K59" s="65"/>
      <c r="L59" s="65" t="n">
        <f aca="false">L56/50</f>
        <v>0</v>
      </c>
      <c r="M59" s="65"/>
      <c r="N59" s="65" t="n">
        <f aca="false">N56/50</f>
        <v>0</v>
      </c>
      <c r="O59" s="65"/>
      <c r="P59" s="65" t="n">
        <f aca="false">P56/50</f>
        <v>0.14</v>
      </c>
      <c r="Q59" s="65"/>
      <c r="R59" s="65" t="n">
        <f aca="false">R56/50</f>
        <v>0.22</v>
      </c>
      <c r="S59" s="65"/>
      <c r="T59" s="65" t="n">
        <f aca="false">T56/50</f>
        <v>0.28</v>
      </c>
      <c r="U59" s="65"/>
      <c r="V59" s="65" t="n">
        <f aca="false">V56/50</f>
        <v>0.3</v>
      </c>
      <c r="W59" s="65"/>
      <c r="X59" s="65" t="n">
        <f aca="false">X56/50</f>
        <v>0.44</v>
      </c>
      <c r="Y59" s="65"/>
      <c r="Z59" s="65" t="n">
        <f aca="false">Z56/50</f>
        <v>0.72</v>
      </c>
    </row>
    <row r="60" customFormat="false" ht="15" hidden="false" customHeight="false" outlineLevel="0" collapsed="false">
      <c r="A60" s="65"/>
      <c r="B60" s="65"/>
      <c r="C60" s="65"/>
      <c r="D60" s="65"/>
      <c r="E60" s="1" t="s">
        <v>706</v>
      </c>
      <c r="F60" s="65" t="n">
        <f aca="false">F57/50</f>
        <v>0</v>
      </c>
      <c r="G60" s="65"/>
      <c r="H60" s="65" t="n">
        <f aca="false">H57/50</f>
        <v>0</v>
      </c>
      <c r="I60" s="65"/>
      <c r="J60" s="65" t="n">
        <f aca="false">J57/50</f>
        <v>0</v>
      </c>
      <c r="K60" s="65"/>
      <c r="L60" s="65" t="n">
        <f aca="false">L57/50</f>
        <v>0</v>
      </c>
      <c r="M60" s="65"/>
      <c r="N60" s="65" t="n">
        <f aca="false">N57/50</f>
        <v>0.1</v>
      </c>
      <c r="O60" s="65"/>
      <c r="P60" s="65" t="n">
        <f aca="false">P57/50</f>
        <v>0.04</v>
      </c>
      <c r="Q60" s="65"/>
      <c r="R60" s="65" t="n">
        <f aca="false">R57/50</f>
        <v>0.14</v>
      </c>
      <c r="S60" s="65"/>
      <c r="T60" s="65" t="n">
        <f aca="false">T57/50</f>
        <v>0.2</v>
      </c>
      <c r="U60" s="65"/>
      <c r="V60" s="65" t="n">
        <f aca="false">V57/50</f>
        <v>0.22</v>
      </c>
      <c r="W60" s="65"/>
      <c r="X60" s="65" t="n">
        <f aca="false">X57/50</f>
        <v>0.18</v>
      </c>
      <c r="Y60" s="65"/>
      <c r="Z60" s="65" t="n">
        <f aca="false">Z57/50</f>
        <v>0.08</v>
      </c>
    </row>
  </sheetData>
  <conditionalFormatting sqref="L3:L52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2021-02-25T06:56:48Z</dcterms:created>
  <dc:creator>佳佳</dc:creator>
  <dc:description/>
  <dc:language>es-UY</dc:language>
  <cp:lastModifiedBy/>
  <dcterms:modified xsi:type="dcterms:W3CDTF">2024-01-09T11:19:43Z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