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tia\OneDrive - Istituto Superiore di Sanità\Research\Projects\2022.EBRAINS-Italy_PNIR_PNRR\School\1.ANEIS_Proposta Applied Neurosci School\GitHub\Workbench\"/>
    </mc:Choice>
  </mc:AlternateContent>
  <bookViews>
    <workbookView xWindow="0" yWindow="0" windowWidth="18000" windowHeight="9293"/>
  </bookViews>
  <sheets>
    <sheet name="PROGRAMMA" sheetId="6" r:id="rId1"/>
    <sheet name="PREVENTIVO" sheetId="1" r:id="rId2"/>
  </sheets>
  <calcPr calcId="162913"/>
</workbook>
</file>

<file path=xl/calcChain.xml><?xml version="1.0" encoding="utf-8"?>
<calcChain xmlns="http://schemas.openxmlformats.org/spreadsheetml/2006/main">
  <c r="B8" i="6" l="1"/>
  <c r="B13" i="6" s="1"/>
  <c r="B18" i="6" s="1"/>
  <c r="B23" i="6" s="1"/>
  <c r="B28" i="6" s="1"/>
  <c r="A8" i="6"/>
  <c r="A13" i="6" s="1"/>
  <c r="A18" i="6" s="1"/>
  <c r="A23" i="6" s="1"/>
  <c r="A28" i="6" s="1"/>
  <c r="B26" i="1"/>
  <c r="B23" i="1"/>
  <c r="B22" i="1"/>
  <c r="B21" i="1"/>
  <c r="B20" i="1"/>
  <c r="B19" i="1"/>
  <c r="B29" i="1" s="1"/>
  <c r="B18" i="1"/>
  <c r="B17" i="1"/>
  <c r="E16" i="1"/>
  <c r="B30" i="1" s="1"/>
  <c r="B13" i="1"/>
</calcChain>
</file>

<file path=xl/comments1.xml><?xml version="1.0" encoding="utf-8"?>
<comments xmlns="http://schemas.openxmlformats.org/spreadsheetml/2006/main">
  <authors>
    <author/>
  </authors>
  <commentList>
    <comment ref="B6" authorId="0" shapeId="0">
      <text>
        <r>
          <rPr>
            <sz val="10"/>
            <color rgb="FF000000"/>
            <rFont val="Arial"/>
            <scheme val="minor"/>
          </rPr>
          <t>Forse vista la disponibilità economica potremmo anche prevedere qualche tutor in più: che ne dite?
	-Maurizio Mattia</t>
        </r>
      </text>
    </comment>
    <comment ref="E7" authorId="0" shapeId="0">
      <text>
        <r>
          <rPr>
            <sz val="10"/>
            <color rgb="FF000000"/>
            <rFont val="Arial"/>
            <scheme val="minor"/>
          </rPr>
          <t>Sono d'accordo con Stefano, una registrazione di 100 € è il minimo (se date un'occhiata in giro la maggiora parte sono molto più onerose).
	-Maurizio Mattia</t>
        </r>
      </text>
    </comment>
    <comment ref="C8" authorId="0" shapeId="0">
      <text>
        <r>
          <rPr>
            <sz val="10"/>
            <color rgb="FF000000"/>
            <rFont val="Arial"/>
            <scheme val="minor"/>
          </rPr>
          <t>OK, ovviamente con pasti inclusi, e d'accordo al tetto massimo.
	-Maurizio Mattia</t>
        </r>
      </text>
    </comment>
    <comment ref="B18" authorId="0" shapeId="0">
      <text>
        <r>
          <rPr>
            <sz val="10"/>
            <color rgb="FF000000"/>
            <rFont val="Arial"/>
            <scheme val="minor"/>
          </rPr>
          <t>Non è troppo alto? Per arrivare a Ventotene da Roma ci vorranno non più di 200 E, andata e ritorno
	-Stefano Ferraina
Ok. Provo a ridurre la spesa massima a rimborso viaggio per gli organizzatori.
	-M
Credo che il costo del viaggio sia erroneamente calcolato per ogni giorno. Il viaggio A/R è uno solo...
	-Maurizio Mattia
Ho corretto la formula
	-Maurizio Mattia</t>
        </r>
      </text>
    </comment>
  </commentList>
</comments>
</file>

<file path=xl/sharedStrings.xml><?xml version="1.0" encoding="utf-8"?>
<sst xmlns="http://schemas.openxmlformats.org/spreadsheetml/2006/main" count="82" uniqueCount="80">
  <si>
    <t>DATUM, DATA della scuola</t>
  </si>
  <si>
    <t>Numero di notti</t>
  </si>
  <si>
    <t>Numero di giorni</t>
  </si>
  <si>
    <t>Numero di studenti "paganti" (attesi)</t>
  </si>
  <si>
    <t>gli studenti si pagano viaggio e alloggio nella "foresteria" (a meno di borsa di merito), mentre catering, cena sociale, gita offerte</t>
  </si>
  <si>
    <t>Numero di organizzatori totalmente spesati (viaggio incluso)</t>
  </si>
  <si>
    <t>siamo noi 4! mi sa che non stiamo dentro con i costi - propongo ognuno paghi qualcosina</t>
  </si>
  <si>
    <t>SF: sono d'accordo a contribuire. Basta anche che ci si paghi il viaggio</t>
  </si>
  <si>
    <t>Numero di giovani tutor, assistenti alla didattica (viaggio incluso)</t>
  </si>
  <si>
    <t>dividono stanze doppie e hanno full board, alloggio pagato, catering, cena sociale, offerte</t>
  </si>
  <si>
    <t>Quota di iscrizione per studenti (eur)</t>
  </si>
  <si>
    <t>?? 50 eur ?? troppo?</t>
  </si>
  <si>
    <t xml:space="preserve">SF: sono favorevole a 100 Euro di fee. </t>
  </si>
  <si>
    <t>Numero di relatori invitati EU</t>
  </si>
  <si>
    <t>??? - a cui l'organizzazione offre 2 notti + viaggio (fino ad un tetto massimo)</t>
  </si>
  <si>
    <t>a cui si pagano 2 notti + viaggio (fino ad un tetto massimo)</t>
  </si>
  <si>
    <t>Numero di relatori invitati extra-EU</t>
  </si>
  <si>
    <t>???</t>
  </si>
  <si>
    <t>Spesa massima rimborso viaggio relatori EU (eur)</t>
  </si>
  <si>
    <t>??</t>
  </si>
  <si>
    <t>Spesa massima rimborso viaggio relatori extra EU (eur)</t>
  </si>
  <si>
    <t>Numero max di notti + pensione completa per relatori</t>
  </si>
  <si>
    <t>NUMERO TOT PARTECIPANTI FISSI / CERTI PER TUTTA LA SCUOLA</t>
  </si>
  <si>
    <t>USCITE</t>
  </si>
  <si>
    <t>ENTRATE</t>
  </si>
  <si>
    <t>Sala polivalente (incl. server, proiettore, tecnico per 5gg)</t>
  </si>
  <si>
    <t>Iscrizioni stud. (eur)</t>
  </si>
  <si>
    <t>Costo hotel per gli organizzatori, offerto per tutti i giorni</t>
  </si>
  <si>
    <t>Sponsor esterni</t>
  </si>
  <si>
    <t>forse qualcuno?? :-)</t>
  </si>
  <si>
    <t>Costo max viaggio organizzatori</t>
  </si>
  <si>
    <t>vedi nota</t>
  </si>
  <si>
    <t>SISSA</t>
  </si>
  <si>
    <t>Costo hotel per i tutor, offerto per tutti i giorni</t>
  </si>
  <si>
    <t>Costo max viaggio tutor</t>
  </si>
  <si>
    <t>idem</t>
  </si>
  <si>
    <t>Costo alloggio relatori, offerto per 2 giorni</t>
  </si>
  <si>
    <t>Costo viaggio relatori</t>
  </si>
  <si>
    <t>Costo vitto relatori, offerto per 2 giorni</t>
  </si>
  <si>
    <t>Costo catering per 60 persone per 5 giorni, offerto</t>
  </si>
  <si>
    <t>Costo cena sociale per 50 persone, offerta</t>
  </si>
  <si>
    <t>Gita sociale (~2h) per 50 persone, offerta</t>
  </si>
  <si>
    <t>BORSE DI VIAGGIO/VITTO/ALLOGGIO DA RIDISTRIBUIRE</t>
  </si>
  <si>
    <t>Spesa totale (VAT incl)</t>
  </si>
  <si>
    <t>ENTRATE - USCITE (VAT incl) =</t>
  </si>
  <si>
    <t>Yiota Poirazi</t>
  </si>
  <si>
    <t>Alessandro Treves</t>
  </si>
  <si>
    <t>Stefano Fusi</t>
  </si>
  <si>
    <t>Michele Migliore</t>
  </si>
  <si>
    <t>Mavi Sanche-Vives</t>
  </si>
  <si>
    <t>Pietro Avanzini</t>
  </si>
  <si>
    <t>Alberto Mazzoni</t>
  </si>
  <si>
    <t>Wulfram Gerstner</t>
  </si>
  <si>
    <t>Pierpaolo Sorrentino</t>
  </si>
  <si>
    <t xml:space="preserve">Gianluigi Mongillo </t>
  </si>
  <si>
    <t>Systems Neuroscience</t>
  </si>
  <si>
    <t>Clinical applications</t>
  </si>
  <si>
    <t>Giacomo Kock</t>
  </si>
  <si>
    <t>Andrea D'Avella</t>
  </si>
  <si>
    <t>Day</t>
  </si>
  <si>
    <t>Morning Lectures</t>
  </si>
  <si>
    <t>Arrival of the delegates and welcome</t>
  </si>
  <si>
    <t>Theoretical/Computation neuroscience</t>
  </si>
  <si>
    <t>Giancarlo La Camera</t>
  </si>
  <si>
    <t>Neuroinformatics (+Computational neuroscience II)</t>
  </si>
  <si>
    <t>Data analysis (+ Neuroinformatics)</t>
  </si>
  <si>
    <t>Motor planning decoding in NHP</t>
  </si>
  <si>
    <t>Inferring RNN models matching data</t>
  </si>
  <si>
    <t>Inferring single-cell parametres from electrophysiol traces</t>
  </si>
  <si>
    <t>Reconstruction of network from anatomical imaging</t>
  </si>
  <si>
    <t>Stefano Ferraina / Michele Giugliano?</t>
  </si>
  <si>
    <t xml:space="preserve">AFTERNOON PRACTICAL WORK </t>
  </si>
  <si>
    <t>FREE AFTERNOON - SOCIAL PROGRAMME TRIP TOURISM</t>
  </si>
  <si>
    <t>Maurizio Mattia / Jonathan Mapelli ?</t>
  </si>
  <si>
    <t>AFTERNOON PRACTICAL WORK  - SOCIAL DINNER</t>
  </si>
  <si>
    <t>FINAL PRESENTATION OF THE PROJECTS!</t>
  </si>
  <si>
    <t>Hands-on Projects (afternoons)</t>
  </si>
  <si>
    <t>Ventotene Island (Italy)</t>
  </si>
  <si>
    <t>PRELIMINARY PROGRAMME</t>
  </si>
  <si>
    <r>
      <rPr>
        <b/>
        <sz val="12"/>
        <color theme="1"/>
        <rFont val="Arial"/>
        <family val="2"/>
      </rPr>
      <t>Applied Neurosciences EBRAINS-Italy School (ANEIS): Linking neurotechnology to clinics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</si>
</sst>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€]#,##0.00"/>
    <numFmt numFmtId="165" formatCode="dddd&quot; &quot;d&quot; &quot;mmmm&quot; &quot;yyyy"/>
  </numFmts>
  <fonts count="25" x14ac:knownFonts="1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b/>
      <i/>
      <sz val="13"/>
      <color theme="1"/>
      <name val="Arial"/>
      <scheme val="minor"/>
    </font>
    <font>
      <b/>
      <sz val="11"/>
      <color theme="1"/>
      <name val="Arial"/>
      <scheme val="minor"/>
    </font>
    <font>
      <b/>
      <i/>
      <sz val="15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  <scheme val="minor"/>
    </font>
    <font>
      <b/>
      <sz val="9"/>
      <color theme="1"/>
      <name val="Arial"/>
      <scheme val="minor"/>
    </font>
    <font>
      <sz val="15"/>
      <color theme="1"/>
      <name val="Arial"/>
      <scheme val="minor"/>
    </font>
    <font>
      <b/>
      <sz val="10"/>
      <color theme="1"/>
      <name val="Arial"/>
      <scheme val="minor"/>
    </font>
    <font>
      <b/>
      <i/>
      <sz val="10"/>
      <color theme="1"/>
      <name val="Arial"/>
      <scheme val="minor"/>
    </font>
    <font>
      <b/>
      <sz val="15"/>
      <color theme="1"/>
      <name val="Arial"/>
      <scheme val="minor"/>
    </font>
    <font>
      <b/>
      <sz val="22"/>
      <color theme="1"/>
      <name val="Arial"/>
      <scheme val="minor"/>
    </font>
    <font>
      <b/>
      <sz val="17"/>
      <color theme="1"/>
      <name val="Arial"/>
      <scheme val="minor"/>
    </font>
    <font>
      <sz val="11"/>
      <color rgb="FF000000"/>
      <name val="Calibri"/>
    </font>
    <font>
      <sz val="5"/>
      <color theme="1"/>
      <name val="Arial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b/>
      <u/>
      <sz val="12"/>
      <color theme="1"/>
      <name val="Calibri"/>
      <family val="2"/>
    </font>
    <font>
      <i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00FFFF"/>
        <bgColor rgb="FF00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5" fillId="0" borderId="0" xfId="0" applyFont="1" applyAlignment="1"/>
    <xf numFmtId="0" fontId="6" fillId="0" borderId="0" xfId="0" applyFont="1" applyAlignment="1"/>
    <xf numFmtId="0" fontId="3" fillId="3" borderId="1" xfId="0" applyFont="1" applyFill="1" applyBorder="1" applyAlignment="1"/>
    <xf numFmtId="0" fontId="4" fillId="3" borderId="1" xfId="0" applyFont="1" applyFill="1" applyBorder="1" applyAlignment="1">
      <alignment horizontal="center"/>
    </xf>
    <xf numFmtId="0" fontId="7" fillId="0" borderId="0" xfId="0" applyFont="1" applyAlignment="1"/>
    <xf numFmtId="0" fontId="4" fillId="0" borderId="0" xfId="0" applyFont="1" applyAlignment="1">
      <alignment horizontal="center"/>
    </xf>
    <xf numFmtId="0" fontId="3" fillId="4" borderId="1" xfId="0" applyFont="1" applyFill="1" applyBorder="1" applyAlignment="1"/>
    <xf numFmtId="164" fontId="8" fillId="4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/>
    <xf numFmtId="0" fontId="10" fillId="5" borderId="1" xfId="0" applyFont="1" applyFill="1" applyBorder="1"/>
    <xf numFmtId="0" fontId="6" fillId="5" borderId="1" xfId="0" applyFont="1" applyFill="1" applyBorder="1" applyAlignment="1"/>
    <xf numFmtId="0" fontId="6" fillId="6" borderId="0" xfId="0" applyFont="1" applyFill="1" applyAlignment="1"/>
    <xf numFmtId="0" fontId="5" fillId="5" borderId="2" xfId="0" applyFont="1" applyFill="1" applyBorder="1" applyAlignment="1"/>
    <xf numFmtId="0" fontId="3" fillId="4" borderId="0" xfId="0" applyFont="1" applyFill="1" applyAlignment="1"/>
    <xf numFmtId="164" fontId="8" fillId="4" borderId="0" xfId="0" applyNumberFormat="1" applyFont="1" applyFill="1" applyAlignment="1">
      <alignment horizontal="center"/>
    </xf>
    <xf numFmtId="164" fontId="11" fillId="4" borderId="0" xfId="0" applyNumberFormat="1" applyFont="1" applyFill="1" applyAlignment="1">
      <alignment horizontal="center"/>
    </xf>
    <xf numFmtId="164" fontId="12" fillId="0" borderId="0" xfId="0" applyNumberFormat="1" applyFont="1"/>
    <xf numFmtId="0" fontId="13" fillId="0" borderId="0" xfId="0" applyFont="1" applyAlignment="1"/>
    <xf numFmtId="0" fontId="13" fillId="0" borderId="0" xfId="0" applyFont="1"/>
    <xf numFmtId="164" fontId="12" fillId="7" borderId="0" xfId="0" applyNumberFormat="1" applyFont="1" applyFill="1"/>
    <xf numFmtId="0" fontId="6" fillId="8" borderId="0" xfId="0" applyFont="1" applyFill="1" applyAlignment="1"/>
    <xf numFmtId="0" fontId="14" fillId="0" borderId="0" xfId="0" applyFont="1" applyAlignment="1"/>
    <xf numFmtId="0" fontId="15" fillId="0" borderId="0" xfId="0" applyFont="1" applyAlignment="1">
      <alignment horizontal="center" wrapText="1"/>
    </xf>
    <xf numFmtId="0" fontId="9" fillId="0" borderId="0" xfId="0" applyFont="1" applyAlignment="1"/>
    <xf numFmtId="165" fontId="9" fillId="8" borderId="0" xfId="0" applyNumberFormat="1" applyFont="1" applyFill="1" applyAlignment="1"/>
    <xf numFmtId="0" fontId="9" fillId="8" borderId="0" xfId="0" applyFont="1" applyFill="1" applyAlignment="1"/>
    <xf numFmtId="0" fontId="6" fillId="8" borderId="0" xfId="0" applyFont="1" applyFill="1"/>
    <xf numFmtId="0" fontId="16" fillId="8" borderId="0" xfId="0" applyFont="1" applyFill="1" applyAlignment="1"/>
    <xf numFmtId="0" fontId="9" fillId="0" borderId="0" xfId="0" applyFont="1"/>
    <xf numFmtId="0" fontId="9" fillId="0" borderId="0" xfId="0" applyFont="1"/>
    <xf numFmtId="0" fontId="9" fillId="8" borderId="0" xfId="0" applyFont="1" applyFill="1"/>
    <xf numFmtId="0" fontId="17" fillId="0" borderId="0" xfId="0" applyFont="1" applyAlignment="1">
      <alignment horizontal="center"/>
    </xf>
    <xf numFmtId="0" fontId="18" fillId="9" borderId="0" xfId="0" applyFont="1" applyFill="1" applyAlignment="1"/>
    <xf numFmtId="0" fontId="6" fillId="0" borderId="0" xfId="0" applyFont="1" applyFill="1" applyAlignment="1"/>
    <xf numFmtId="0" fontId="6" fillId="0" borderId="0" xfId="0" applyFont="1" applyFill="1"/>
    <xf numFmtId="0" fontId="19" fillId="0" borderId="0" xfId="0" applyFont="1" applyAlignment="1"/>
    <xf numFmtId="0" fontId="20" fillId="0" borderId="0" xfId="0" applyFont="1" applyAlignment="1"/>
    <xf numFmtId="0" fontId="20" fillId="0" borderId="0" xfId="0" applyFont="1" applyAlignment="1">
      <alignment wrapText="1"/>
    </xf>
    <xf numFmtId="0" fontId="21" fillId="0" borderId="0" xfId="0" applyFont="1" applyAlignment="1"/>
    <xf numFmtId="0" fontId="22" fillId="0" borderId="0" xfId="0" applyFont="1" applyAlignment="1"/>
    <xf numFmtId="0" fontId="23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G37"/>
  <sheetViews>
    <sheetView tabSelected="1" topLeftCell="A10" workbookViewId="0">
      <selection activeCell="B35" sqref="B35"/>
    </sheetView>
  </sheetViews>
  <sheetFormatPr defaultColWidth="12.59765625" defaultRowHeight="15.75" customHeight="1" x14ac:dyDescent="0.35"/>
  <cols>
    <col min="1" max="1" width="26.3984375" customWidth="1"/>
    <col min="3" max="3" width="53.265625" bestFit="1" customWidth="1"/>
  </cols>
  <sheetData>
    <row r="1" spans="1:6" ht="15.75" customHeight="1" x14ac:dyDescent="0.4">
      <c r="A1" s="45" t="s">
        <v>79</v>
      </c>
      <c r="C1" s="27"/>
    </row>
    <row r="2" spans="1:6" ht="15.75" customHeight="1" x14ac:dyDescent="0.35">
      <c r="A2" s="44" t="s">
        <v>77</v>
      </c>
      <c r="C2" s="27"/>
    </row>
    <row r="3" spans="1:6" ht="15.75" customHeight="1" x14ac:dyDescent="0.35">
      <c r="A3" s="40"/>
      <c r="C3" s="27"/>
    </row>
    <row r="4" spans="1:6" ht="15.75" customHeight="1" x14ac:dyDescent="0.5">
      <c r="A4" s="43" t="s">
        <v>78</v>
      </c>
      <c r="C4" s="27"/>
    </row>
    <row r="5" spans="1:6" ht="15.75" customHeight="1" x14ac:dyDescent="0.5">
      <c r="A5" s="43"/>
      <c r="C5" s="27"/>
    </row>
    <row r="6" spans="1:6" ht="15.75" customHeight="1" x14ac:dyDescent="0.4">
      <c r="A6" s="28"/>
      <c r="B6" s="28" t="s">
        <v>59</v>
      </c>
      <c r="C6" s="28" t="s">
        <v>60</v>
      </c>
    </row>
    <row r="7" spans="1:6" ht="15.75" customHeight="1" x14ac:dyDescent="0.4">
      <c r="A7" s="29">
        <v>45543</v>
      </c>
      <c r="B7" s="25">
        <v>1</v>
      </c>
      <c r="C7" s="30" t="s">
        <v>61</v>
      </c>
      <c r="F7" s="6"/>
    </row>
    <row r="8" spans="1:6" ht="15.75" customHeight="1" x14ac:dyDescent="0.45">
      <c r="A8" s="29">
        <f t="shared" ref="A8:B8" si="0">A7+1</f>
        <v>45544</v>
      </c>
      <c r="B8" s="25">
        <f t="shared" si="0"/>
        <v>2</v>
      </c>
      <c r="C8" s="32" t="s">
        <v>55</v>
      </c>
      <c r="F8" s="26"/>
    </row>
    <row r="9" spans="1:6" ht="15.75" customHeight="1" x14ac:dyDescent="0.45">
      <c r="A9" s="28"/>
      <c r="B9" s="6"/>
      <c r="C9" s="26" t="s">
        <v>49</v>
      </c>
      <c r="F9" s="26"/>
    </row>
    <row r="10" spans="1:6" ht="15.75" customHeight="1" x14ac:dyDescent="0.45">
      <c r="A10" s="28"/>
      <c r="B10" s="6"/>
      <c r="C10" s="26" t="s">
        <v>58</v>
      </c>
      <c r="F10" s="26"/>
    </row>
    <row r="11" spans="1:6" ht="15.75" customHeight="1" x14ac:dyDescent="0.45">
      <c r="A11" s="28"/>
      <c r="B11" s="6"/>
      <c r="C11" s="26" t="s">
        <v>70</v>
      </c>
      <c r="D11" s="36"/>
    </row>
    <row r="12" spans="1:6" ht="15.75" customHeight="1" x14ac:dyDescent="0.45">
      <c r="A12" s="28"/>
      <c r="B12" s="6"/>
      <c r="C12" s="37" t="s">
        <v>71</v>
      </c>
      <c r="F12" s="26"/>
    </row>
    <row r="13" spans="1:6" ht="15.75" customHeight="1" x14ac:dyDescent="0.45">
      <c r="A13" s="29">
        <f t="shared" ref="A13:B13" si="1">A8+1</f>
        <v>45545</v>
      </c>
      <c r="B13" s="25">
        <f t="shared" si="1"/>
        <v>3</v>
      </c>
      <c r="C13" s="32" t="s">
        <v>64</v>
      </c>
    </row>
    <row r="14" spans="1:6" ht="15.75" customHeight="1" x14ac:dyDescent="0.45">
      <c r="A14" s="28"/>
      <c r="B14" s="6"/>
      <c r="C14" s="26" t="s">
        <v>45</v>
      </c>
      <c r="F14" s="26"/>
    </row>
    <row r="15" spans="1:6" ht="15.75" customHeight="1" x14ac:dyDescent="0.45">
      <c r="A15" s="28"/>
      <c r="B15" s="6"/>
      <c r="C15" s="26" t="s">
        <v>63</v>
      </c>
      <c r="F15" s="26"/>
    </row>
    <row r="16" spans="1:6" ht="15.75" customHeight="1" x14ac:dyDescent="0.45">
      <c r="A16" s="28"/>
      <c r="B16" s="6"/>
      <c r="C16" s="26" t="s">
        <v>48</v>
      </c>
      <c r="F16" s="26"/>
    </row>
    <row r="17" spans="1:7" ht="15.75" customHeight="1" x14ac:dyDescent="0.45">
      <c r="A17" s="28"/>
      <c r="B17" s="6"/>
      <c r="C17" s="37" t="s">
        <v>71</v>
      </c>
      <c r="F17" s="26"/>
    </row>
    <row r="18" spans="1:7" ht="15.75" customHeight="1" x14ac:dyDescent="0.45">
      <c r="A18" s="29">
        <f t="shared" ref="A18:B18" si="2">A13+1</f>
        <v>45546</v>
      </c>
      <c r="B18" s="25">
        <f t="shared" si="2"/>
        <v>4</v>
      </c>
      <c r="C18" s="32" t="s">
        <v>62</v>
      </c>
      <c r="D18" s="6"/>
      <c r="F18" s="6"/>
    </row>
    <row r="19" spans="1:7" ht="15.75" customHeight="1" x14ac:dyDescent="0.45">
      <c r="A19" s="28"/>
      <c r="B19" s="6"/>
      <c r="C19" s="26" t="s">
        <v>54</v>
      </c>
      <c r="E19" s="6"/>
      <c r="F19" s="6"/>
    </row>
    <row r="20" spans="1:7" ht="15.75" customHeight="1" x14ac:dyDescent="0.45">
      <c r="A20" s="28"/>
      <c r="B20" s="6"/>
      <c r="C20" s="26" t="s">
        <v>46</v>
      </c>
    </row>
    <row r="21" spans="1:7" ht="15.75" customHeight="1" x14ac:dyDescent="0.45">
      <c r="A21" s="28"/>
      <c r="B21" s="6"/>
      <c r="C21" s="26" t="s">
        <v>47</v>
      </c>
      <c r="F21" s="26"/>
    </row>
    <row r="22" spans="1:7" ht="15.75" customHeight="1" x14ac:dyDescent="0.4">
      <c r="A22" s="28"/>
      <c r="B22" s="6"/>
      <c r="C22" s="37" t="s">
        <v>72</v>
      </c>
      <c r="F22" s="6"/>
    </row>
    <row r="23" spans="1:7" ht="15.75" customHeight="1" x14ac:dyDescent="0.45">
      <c r="A23" s="29">
        <f t="shared" ref="A23:B23" si="3">A18+1</f>
        <v>45547</v>
      </c>
      <c r="B23" s="25">
        <f t="shared" si="3"/>
        <v>5</v>
      </c>
      <c r="C23" s="32" t="s">
        <v>65</v>
      </c>
      <c r="F23" s="6"/>
    </row>
    <row r="24" spans="1:7" ht="15.75" customHeight="1" x14ac:dyDescent="0.45">
      <c r="A24" s="28"/>
      <c r="B24" s="6"/>
      <c r="C24" s="26" t="s">
        <v>51</v>
      </c>
    </row>
    <row r="25" spans="1:7" ht="15.75" customHeight="1" x14ac:dyDescent="0.45">
      <c r="A25" s="28"/>
      <c r="B25" s="6"/>
      <c r="C25" s="26" t="s">
        <v>73</v>
      </c>
      <c r="D25" s="36"/>
    </row>
    <row r="26" spans="1:7" ht="15.75" customHeight="1" x14ac:dyDescent="0.45">
      <c r="A26" s="28"/>
      <c r="B26" s="6"/>
      <c r="C26" s="26" t="s">
        <v>52</v>
      </c>
      <c r="F26" s="6"/>
    </row>
    <row r="27" spans="1:7" ht="15.75" customHeight="1" x14ac:dyDescent="0.4">
      <c r="A27" s="28"/>
      <c r="B27" s="6"/>
      <c r="C27" s="37" t="s">
        <v>74</v>
      </c>
      <c r="F27" s="6"/>
    </row>
    <row r="28" spans="1:7" ht="15.75" customHeight="1" x14ac:dyDescent="0.45">
      <c r="A28" s="29">
        <f t="shared" ref="A28:B28" si="4">A23+1</f>
        <v>45548</v>
      </c>
      <c r="B28" s="25">
        <f t="shared" si="4"/>
        <v>6</v>
      </c>
      <c r="C28" s="32" t="s">
        <v>56</v>
      </c>
      <c r="F28" s="6"/>
    </row>
    <row r="29" spans="1:7" ht="15.75" customHeight="1" x14ac:dyDescent="0.45">
      <c r="A29" s="28"/>
      <c r="C29" s="26" t="s">
        <v>57</v>
      </c>
    </row>
    <row r="30" spans="1:7" ht="15.75" customHeight="1" x14ac:dyDescent="0.45">
      <c r="A30" s="33"/>
      <c r="C30" s="26" t="s">
        <v>53</v>
      </c>
    </row>
    <row r="31" spans="1:7" ht="15.75" customHeight="1" x14ac:dyDescent="0.45">
      <c r="A31" s="34"/>
      <c r="C31" s="26" t="s">
        <v>50</v>
      </c>
    </row>
    <row r="32" spans="1:7" ht="15.75" customHeight="1" x14ac:dyDescent="0.4">
      <c r="A32" s="33"/>
      <c r="C32" s="37" t="s">
        <v>75</v>
      </c>
      <c r="F32" s="39"/>
      <c r="G32" s="39"/>
    </row>
    <row r="33" spans="1:5" ht="15.75" customHeight="1" x14ac:dyDescent="0.4">
      <c r="A33" s="35"/>
      <c r="B33" s="31"/>
      <c r="C33" s="30" t="s">
        <v>76</v>
      </c>
      <c r="D33" s="38"/>
      <c r="E33" s="39"/>
    </row>
    <row r="34" spans="1:5" ht="15.75" customHeight="1" x14ac:dyDescent="0.45">
      <c r="A34" s="28"/>
      <c r="B34" s="41">
        <v>1</v>
      </c>
      <c r="C34" s="42" t="s">
        <v>66</v>
      </c>
    </row>
    <row r="35" spans="1:5" ht="15.75" customHeight="1" x14ac:dyDescent="0.45">
      <c r="A35" s="28"/>
      <c r="B35" s="41">
        <v>2</v>
      </c>
      <c r="C35" s="42" t="s">
        <v>67</v>
      </c>
    </row>
    <row r="36" spans="1:5" ht="15.75" customHeight="1" x14ac:dyDescent="0.45">
      <c r="A36" s="28"/>
      <c r="B36" s="41">
        <v>3</v>
      </c>
      <c r="C36" s="42" t="s">
        <v>68</v>
      </c>
    </row>
    <row r="37" spans="1:5" ht="15.75" customHeight="1" x14ac:dyDescent="0.45">
      <c r="A37" s="28"/>
      <c r="B37" s="41">
        <v>4</v>
      </c>
      <c r="C37" s="42" t="s">
        <v>69</v>
      </c>
    </row>
  </sheetData>
  <printOptions horizontalCentered="1" gridLines="1"/>
  <pageMargins left="0.7" right="0.7" top="0.75" bottom="0.75" header="0" footer="0"/>
  <pageSetup paperSize="9" scale="96" fitToHeight="0" pageOrder="overThenDown" orientation="portrait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2.59765625" defaultRowHeight="15.75" customHeight="1" x14ac:dyDescent="0.35"/>
  <cols>
    <col min="1" max="1" width="53.46484375" customWidth="1"/>
    <col min="2" max="2" width="22.1328125" customWidth="1"/>
    <col min="4" max="4" width="17.3984375" customWidth="1"/>
  </cols>
  <sheetData>
    <row r="1" spans="1:9" ht="15.75" customHeight="1" x14ac:dyDescent="0.5">
      <c r="A1" s="1" t="s">
        <v>0</v>
      </c>
      <c r="B1" s="2"/>
    </row>
    <row r="2" spans="1:9" ht="15.75" customHeight="1" x14ac:dyDescent="0.5">
      <c r="A2" s="3" t="s">
        <v>1</v>
      </c>
      <c r="B2" s="4">
        <v>6</v>
      </c>
    </row>
    <row r="3" spans="1:9" ht="15.75" customHeight="1" x14ac:dyDescent="0.5">
      <c r="A3" s="3" t="s">
        <v>2</v>
      </c>
      <c r="B3" s="4">
        <v>5</v>
      </c>
    </row>
    <row r="4" spans="1:9" ht="15.75" customHeight="1" x14ac:dyDescent="0.5">
      <c r="A4" s="3" t="s">
        <v>3</v>
      </c>
      <c r="B4" s="4">
        <v>40</v>
      </c>
      <c r="C4" s="5" t="s">
        <v>4</v>
      </c>
    </row>
    <row r="5" spans="1:9" ht="15.75" customHeight="1" x14ac:dyDescent="0.5">
      <c r="A5" s="3" t="s">
        <v>5</v>
      </c>
      <c r="B5" s="4">
        <v>4</v>
      </c>
      <c r="C5" s="5" t="s">
        <v>6</v>
      </c>
      <c r="I5" s="6" t="s">
        <v>7</v>
      </c>
    </row>
    <row r="6" spans="1:9" ht="15.75" customHeight="1" x14ac:dyDescent="0.5">
      <c r="A6" s="3" t="s">
        <v>8</v>
      </c>
      <c r="B6" s="4">
        <v>4</v>
      </c>
      <c r="C6" s="6" t="s">
        <v>9</v>
      </c>
    </row>
    <row r="7" spans="1:9" ht="15.75" customHeight="1" x14ac:dyDescent="0.5">
      <c r="A7" s="3" t="s">
        <v>10</v>
      </c>
      <c r="B7" s="4">
        <v>100</v>
      </c>
      <c r="C7" s="6" t="s">
        <v>11</v>
      </c>
      <c r="E7" s="6" t="s">
        <v>12</v>
      </c>
    </row>
    <row r="8" spans="1:9" ht="15.75" customHeight="1" x14ac:dyDescent="0.5">
      <c r="A8" s="3" t="s">
        <v>13</v>
      </c>
      <c r="B8" s="4">
        <v>16</v>
      </c>
      <c r="C8" s="6" t="s">
        <v>14</v>
      </c>
      <c r="E8" s="6" t="s">
        <v>15</v>
      </c>
    </row>
    <row r="9" spans="1:9" ht="15.75" customHeight="1" x14ac:dyDescent="0.5">
      <c r="A9" s="3" t="s">
        <v>16</v>
      </c>
      <c r="B9" s="4">
        <v>2</v>
      </c>
      <c r="C9" s="6" t="s">
        <v>17</v>
      </c>
      <c r="E9" s="6"/>
    </row>
    <row r="10" spans="1:9" ht="15.75" customHeight="1" x14ac:dyDescent="0.5">
      <c r="A10" s="3" t="s">
        <v>18</v>
      </c>
      <c r="B10" s="4">
        <v>400</v>
      </c>
      <c r="C10" s="6" t="s">
        <v>19</v>
      </c>
      <c r="E10" s="6"/>
    </row>
    <row r="11" spans="1:9" ht="15.75" customHeight="1" x14ac:dyDescent="0.5">
      <c r="A11" s="3" t="s">
        <v>20</v>
      </c>
      <c r="B11" s="4">
        <v>800</v>
      </c>
      <c r="C11" s="6" t="s">
        <v>19</v>
      </c>
      <c r="E11" s="6"/>
    </row>
    <row r="12" spans="1:9" ht="15.75" customHeight="1" x14ac:dyDescent="0.5">
      <c r="A12" s="3" t="s">
        <v>21</v>
      </c>
      <c r="B12" s="4">
        <v>2</v>
      </c>
      <c r="D12" s="6"/>
      <c r="E12" s="6"/>
    </row>
    <row r="13" spans="1:9" ht="15.75" customHeight="1" x14ac:dyDescent="0.5">
      <c r="A13" s="7" t="s">
        <v>22</v>
      </c>
      <c r="B13" s="8">
        <f>B5+B6+B4</f>
        <v>48</v>
      </c>
      <c r="D13" s="6"/>
      <c r="E13" s="6"/>
    </row>
    <row r="14" spans="1:9" ht="15.75" customHeight="1" x14ac:dyDescent="0.5">
      <c r="A14" s="9"/>
      <c r="B14" s="10"/>
    </row>
    <row r="15" spans="1:9" ht="15.75" customHeight="1" x14ac:dyDescent="0.5">
      <c r="A15" s="1" t="s">
        <v>23</v>
      </c>
      <c r="B15" s="10"/>
      <c r="D15" s="1" t="s">
        <v>24</v>
      </c>
    </row>
    <row r="16" spans="1:9" ht="15.75" customHeight="1" x14ac:dyDescent="0.5">
      <c r="A16" s="11" t="s">
        <v>25</v>
      </c>
      <c r="B16" s="12">
        <v>2500</v>
      </c>
      <c r="D16" s="13" t="s">
        <v>26</v>
      </c>
      <c r="E16" s="14">
        <f>B7*B4</f>
        <v>4000</v>
      </c>
    </row>
    <row r="17" spans="1:7" ht="15.75" customHeight="1" x14ac:dyDescent="0.5">
      <c r="A17" s="11" t="s">
        <v>27</v>
      </c>
      <c r="B17" s="12">
        <f>B5*B2*120</f>
        <v>2880</v>
      </c>
      <c r="D17" s="15" t="s">
        <v>28</v>
      </c>
      <c r="E17" s="15">
        <v>0</v>
      </c>
      <c r="F17" s="6" t="s">
        <v>29</v>
      </c>
    </row>
    <row r="18" spans="1:7" ht="15.75" customHeight="1" x14ac:dyDescent="0.5">
      <c r="A18" s="11" t="s">
        <v>30</v>
      </c>
      <c r="B18" s="12">
        <f>B5*250</f>
        <v>1000</v>
      </c>
      <c r="C18" s="16" t="s">
        <v>31</v>
      </c>
      <c r="D18" s="17" t="s">
        <v>32</v>
      </c>
      <c r="E18" s="17">
        <v>47000</v>
      </c>
    </row>
    <row r="19" spans="1:7" ht="15.75" customHeight="1" x14ac:dyDescent="0.5">
      <c r="A19" s="11" t="s">
        <v>33</v>
      </c>
      <c r="B19" s="12">
        <f>B6*B2*80</f>
        <v>1920</v>
      </c>
    </row>
    <row r="20" spans="1:7" ht="15.75" customHeight="1" x14ac:dyDescent="0.5">
      <c r="A20" s="11" t="s">
        <v>34</v>
      </c>
      <c r="B20" s="12">
        <f>B6*250</f>
        <v>1000</v>
      </c>
      <c r="C20" s="16" t="s">
        <v>35</v>
      </c>
    </row>
    <row r="21" spans="1:7" ht="15.75" customHeight="1" x14ac:dyDescent="0.5">
      <c r="A21" s="11" t="s">
        <v>36</v>
      </c>
      <c r="B21" s="12">
        <f>(B8+B9)*B12*120</f>
        <v>4320</v>
      </c>
    </row>
    <row r="22" spans="1:7" ht="15.75" customHeight="1" x14ac:dyDescent="0.5">
      <c r="A22" s="11" t="s">
        <v>37</v>
      </c>
      <c r="B22" s="12">
        <f>B8*B10+B9*B11</f>
        <v>8000</v>
      </c>
    </row>
    <row r="23" spans="1:7" ht="15.75" customHeight="1" x14ac:dyDescent="0.5">
      <c r="A23" s="11" t="s">
        <v>38</v>
      </c>
      <c r="B23" s="12">
        <f>(B8+B9)*2*50</f>
        <v>1800</v>
      </c>
    </row>
    <row r="24" spans="1:7" ht="15.75" customHeight="1" x14ac:dyDescent="0.5">
      <c r="A24" s="11" t="s">
        <v>39</v>
      </c>
      <c r="B24" s="12">
        <v>7500</v>
      </c>
    </row>
    <row r="25" spans="1:7" ht="15.75" customHeight="1" x14ac:dyDescent="0.5">
      <c r="A25" s="11" t="s">
        <v>40</v>
      </c>
      <c r="B25" s="12">
        <v>2250</v>
      </c>
    </row>
    <row r="26" spans="1:7" ht="15.75" customHeight="1" x14ac:dyDescent="0.5">
      <c r="A26" s="18" t="s">
        <v>41</v>
      </c>
      <c r="B26" s="19">
        <f>50*18</f>
        <v>900</v>
      </c>
    </row>
    <row r="27" spans="1:7" ht="15.75" customHeight="1" x14ac:dyDescent="0.5">
      <c r="A27" s="18" t="s">
        <v>42</v>
      </c>
      <c r="B27" s="20">
        <v>16930</v>
      </c>
    </row>
    <row r="29" spans="1:7" ht="27.75" x14ac:dyDescent="0.75">
      <c r="A29" s="1" t="s">
        <v>43</v>
      </c>
      <c r="B29" s="21">
        <f>SUM(B16:B27)</f>
        <v>51000</v>
      </c>
      <c r="D29" s="22"/>
      <c r="E29" s="23"/>
      <c r="F29" s="23"/>
      <c r="G29" s="23"/>
    </row>
    <row r="30" spans="1:7" ht="27.75" x14ac:dyDescent="0.75">
      <c r="A30" s="1" t="s">
        <v>44</v>
      </c>
      <c r="B30" s="24">
        <f>SUM(E16:E18)-SUM(B16:B27)</f>
        <v>0</v>
      </c>
      <c r="D30" s="22"/>
      <c r="E30" s="23"/>
      <c r="F30" s="23"/>
      <c r="G30" s="2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PROGRAMMA</vt:lpstr>
      <vt:lpstr>PREVENTIVO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</dc:creator>
  <cp:lastModifiedBy>Mattia</cp:lastModifiedBy>
  <cp:lastPrinted>2024-05-06T07:59:25Z</cp:lastPrinted>
  <dcterms:created xsi:type="dcterms:W3CDTF">2024-05-17T17:53:12Z</dcterms:created>
  <dcterms:modified xsi:type="dcterms:W3CDTF">2024-05-17T17:53:12Z</dcterms:modified>
</cp:coreProperties>
</file>