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2" windowHeight="12588" activeTab="2"/>
  </bookViews>
  <sheets>
    <sheet name="Sheet1" sheetId="1" r:id="rId1"/>
    <sheet name="Source&gt;&gt;" sheetId="3" r:id="rId2"/>
    <sheet name="MM Debt Multiples" sheetId="2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42616.8827546296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<sst xmlns="http://schemas.openxmlformats.org/spreadsheetml/2006/main" count="68" uniqueCount="56">
  <si>
    <t xml:space="preserve"> </t>
  </si>
  <si>
    <t>Q3'12</t>
  </si>
  <si>
    <t>Q4'12</t>
  </si>
  <si>
    <t>Q1'13</t>
  </si>
  <si>
    <t>Q2'13</t>
  </si>
  <si>
    <t>Q3'13</t>
  </si>
  <si>
    <t>Q3'14</t>
  </si>
  <si>
    <t>Q4'13</t>
  </si>
  <si>
    <t>Q1'14</t>
  </si>
  <si>
    <t>Q2'14</t>
  </si>
  <si>
    <t>Q4'14</t>
  </si>
  <si>
    <t>Q1'15</t>
  </si>
  <si>
    <t>Q2'15</t>
  </si>
  <si>
    <t>Q3'15</t>
  </si>
  <si>
    <t xml:space="preserve">  </t>
  </si>
  <si>
    <t>Senior Leverage Multiple</t>
  </si>
  <si>
    <t>Q4'15</t>
  </si>
  <si>
    <t>Q1'16</t>
  </si>
  <si>
    <t>Q2'16</t>
  </si>
  <si>
    <t>Q3'16</t>
  </si>
  <si>
    <t>Q4'16</t>
  </si>
  <si>
    <t>Quarter</t>
  </si>
  <si>
    <t>FL Debt/EBITDA</t>
  </si>
  <si>
    <t>SL Debt/EBITDA</t>
  </si>
  <si>
    <t>Other Senior Debt/EBITDA</t>
  </si>
  <si>
    <t>Sub D/EBITDA</t>
  </si>
  <si>
    <t>Total Debt/EBITDA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</si>
  <si>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</si>
  <si>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</si>
  <si>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</si>
  <si>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</si>
  <si>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</si>
  <si>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</si>
  <si>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</si>
  <si>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</si>
  <si>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</si>
  <si>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</si>
  <si>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</si>
  <si>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</si>
  <si>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</si>
  <si>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</si>
  <si>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</si>
  <si>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</si>
  <si>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</si>
  <si>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</si>
  <si>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</si>
  <si>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</si>
  <si>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</si>
  <si>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</si>
  <si>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</si>
  <si>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</si>
  <si>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</si>
  <si>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</si>
  <si>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</si>
  <si>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</si>
  <si>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Total Leverage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</si>
</sst>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.0\x"/>
  </numFmts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3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164" fontId="0" fillId="0" borderId="0" xfId="0" applyNumberFormat="1" applyBorder="1" applyAlignment="1">
      <alignment horizont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/>
    </xf>
    <xf numFmtId="0" fontId="0" fillId="0" borderId="0" xfId="0" applyFill="1"/>
    <xf numFmtId="0" fontId="1" fillId="0" borderId="1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 wrapText="1"/>
    </xf>
    <xf numFmtId="41" fontId="1" fillId="0" borderId="2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164" fontId="0" fillId="0" borderId="0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4" xfId="0" applyFill="1" applyBorder="1"/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0" xfId="0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numFmt numFmtId="164" formatCode="#,##0.0\x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top style="medium">
          <color theme="4" tint="-0.249977111117893"/>
        </top>
      </border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numFmt numFmtId="164" formatCode="#,##0.0\x"/>
      <alignment horizontal="center" vertical="bottom" textRotation="0" wrapText="1" indent="0" justifyLastLine="0" shrinkToFit="0" readingOrder="0"/>
    </dxf>
    <dxf>
      <numFmt numFmtId="164" formatCode="#,##0.0\x"/>
      <alignment horizontal="center" vertical="bottom" textRotation="0" wrapText="1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9" totalsRowShown="0" tableBorderDxfId="12">
  <tableColumns count="4">
    <tableColumn id="1" name=" "/>
    <tableColumn id="2" name="Senior Leverage Multiple" dataDxfId="11"/>
    <tableColumn id="3" name="Total Leverage Multiple" dataDxfId="10">
      <calculatedColumnFormula>+#REF!-Table1[[#This Row],[Senior Leverage Multiple]]</calculatedColumnFormula>
    </tableColumn>
    <tableColumn id="4" name="  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29" totalsRowShown="0" headerRowDxfId="9" dataDxfId="8" tableBorderDxfId="7">
  <tableColumns count="6">
    <tableColumn id="1" name="Quarter" dataDxfId="6"/>
    <tableColumn id="2" name="FL Debt/EBITDA" dataDxfId="5"/>
    <tableColumn id="3" name="SL Debt/EBITDA" dataDxfId="4"/>
    <tableColumn id="4" name="Other Senior Debt/EBITDA" dataDxfId="3"/>
    <tableColumn id="5" name="Sub D/EBITDA" dataDxfId="2"/>
    <tableColumn id="6" name="Total Debt/EBITD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C1" sqref="C1"/>
    </sheetView>
  </sheetViews>
  <sheetFormatPr defaultRowHeight="14.4" outlineLevelRow="1" x14ac:dyDescent="0.3"/>
  <cols>
    <col min="1" max="1" width="11" customWidth="1"/>
    <col min="2" max="2" width="19.6640625" bestFit="1" customWidth="1"/>
    <col min="3" max="4" width="10" customWidth="1"/>
  </cols>
  <sheetData>
    <row r="1" spans="1:23" ht="15" x14ac:dyDescent="0.25">
      <c r="A1" s="1" t="s">
        <v>0</v>
      </c>
      <c r="B1" s="1" t="s">
        <v>15</v>
      </c>
      <c r="C1" s="1" t="s">
        <v>55</v>
      </c>
      <c r="D1" s="1" t="s">
        <v>14</v>
      </c>
    </row>
    <row r="2" spans="1:23" hidden="1" outlineLevel="1" x14ac:dyDescent="0.3">
      <c r="A2" s="1" t="s">
        <v>1</v>
      </c>
      <c r="B2" s="20">
        <v>3.167567567567569</v>
      </c>
      <c r="C2" s="4" t="e">
        <f>+#REF!-Table1[[#This Row],[Senior Leverage Multiple]]</f>
        <v>#REF!</v>
      </c>
      <c r="D2" s="21">
        <v>4.2972972972972974</v>
      </c>
      <c r="F2" s="19">
        <f>AVERAGE(Table1[Senior Leverage Multiple])</f>
        <v>3.9826138639500379</v>
      </c>
      <c r="G2" s="19" t="e">
        <f>+AVERAGE(#REF!)</f>
        <v>#REF!</v>
      </c>
    </row>
    <row r="3" spans="1:23" hidden="1" outlineLevel="1" x14ac:dyDescent="0.3">
      <c r="A3" s="1" t="s">
        <v>2</v>
      </c>
      <c r="B3" s="20">
        <v>3.0526315789473681</v>
      </c>
      <c r="C3" s="4" t="e">
        <f>+#REF!-Table1[[#This Row],[Senior Leverage Multiple]]</f>
        <v>#REF!</v>
      </c>
      <c r="D3" s="21">
        <v>4.3491228070175438</v>
      </c>
      <c r="F3" s="19">
        <f>AVERAGE(Table1[Senior Leverage Multiple])</f>
        <v>3.9826138639500379</v>
      </c>
      <c r="G3" s="19" t="e">
        <f>+AVERAGE(#REF!)</f>
        <v>#REF!</v>
      </c>
    </row>
    <row r="4" spans="1:23" hidden="1" outlineLevel="1" x14ac:dyDescent="0.3">
      <c r="A4" s="1" t="s">
        <v>3</v>
      </c>
      <c r="B4" s="20">
        <v>3.1027027027027025</v>
      </c>
      <c r="C4" s="4" t="e">
        <f>+#REF!-Table1[[#This Row],[Senior Leverage Multiple]]</f>
        <v>#REF!</v>
      </c>
      <c r="D4" s="21">
        <v>4.2783783783783775</v>
      </c>
      <c r="F4" s="19">
        <f>AVERAGE(Table1[Senior Leverage Multiple])</f>
        <v>3.9826138639500379</v>
      </c>
      <c r="G4" s="19" t="e">
        <f>+AVERAGE(#REF!)</f>
        <v>#REF!</v>
      </c>
    </row>
    <row r="5" spans="1:23" hidden="1" outlineLevel="1" x14ac:dyDescent="0.3">
      <c r="A5" s="1" t="s">
        <v>4</v>
      </c>
      <c r="B5" s="20">
        <v>3.344611111111111</v>
      </c>
      <c r="C5" s="4" t="e">
        <f>+#REF!-Table1[[#This Row],[Senior Leverage Multiple]]</f>
        <v>#REF!</v>
      </c>
      <c r="D5" s="21">
        <v>4.7155394444444454</v>
      </c>
      <c r="F5" s="19">
        <f>AVERAGE(Table1[Senior Leverage Multiple])</f>
        <v>3.9826138639500379</v>
      </c>
      <c r="G5" s="19" t="e">
        <f>+AVERAGE(#REF!)</f>
        <v>#REF!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hidden="1" outlineLevel="1" x14ac:dyDescent="0.3">
      <c r="A6" t="s">
        <v>5</v>
      </c>
      <c r="B6" s="20">
        <v>3.5936170212765952</v>
      </c>
      <c r="C6" s="4" t="e">
        <f>+#REF!-Table1[[#This Row],[Senior Leverage Multiple]]</f>
        <v>#REF!</v>
      </c>
      <c r="D6" s="21">
        <v>4.7655319148936179</v>
      </c>
      <c r="F6" s="19">
        <f>AVERAGE(Table1[Senior Leverage Multiple])</f>
        <v>3.9826138639500379</v>
      </c>
      <c r="G6" s="19" t="e">
        <f>+AVERAGE(#REF!)</f>
        <v>#REF!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1:23" hidden="1" outlineLevel="1" x14ac:dyDescent="0.3">
      <c r="A7" t="s">
        <v>7</v>
      </c>
      <c r="B7" s="20">
        <v>3.4051282051282046</v>
      </c>
      <c r="C7" s="4" t="e">
        <f>+#REF!-Table1[[#This Row],[Senior Leverage Multiple]]</f>
        <v>#REF!</v>
      </c>
      <c r="D7" s="21">
        <v>4.5574999999999992</v>
      </c>
      <c r="F7" s="19">
        <f>AVERAGE(Table1[Senior Leverage Multiple])</f>
        <v>3.9826138639500379</v>
      </c>
      <c r="G7" s="19" t="e">
        <f>+AVERAGE(#REF!)</f>
        <v>#REF!</v>
      </c>
      <c r="H7" s="7"/>
      <c r="I7" s="8"/>
      <c r="J7" s="9"/>
      <c r="K7" s="10"/>
      <c r="L7" s="10"/>
      <c r="M7" s="11"/>
      <c r="N7" s="7"/>
      <c r="O7" s="7"/>
      <c r="P7" s="7"/>
      <c r="Q7" s="7"/>
    </row>
    <row r="8" spans="1:23" collapsed="1" x14ac:dyDescent="0.3">
      <c r="A8" t="s">
        <v>8</v>
      </c>
      <c r="B8" s="20">
        <f>G8</f>
        <v>4.091654163540885</v>
      </c>
      <c r="C8" s="4">
        <f>H8</f>
        <v>0.8130232558139534</v>
      </c>
      <c r="D8" s="21">
        <f>SUM(Table1[[#This Row],[Senior Leverage Multiple]:[Total Leverage Multiple]])</f>
        <v>4.9046774193548384</v>
      </c>
      <c r="F8" s="19" t="s">
        <v>43</v>
      </c>
      <c r="G8" s="19">
        <v>4.091654163540885</v>
      </c>
      <c r="H8" s="7">
        <v>0.8130232558139534</v>
      </c>
      <c r="I8" s="2"/>
      <c r="J8" s="3"/>
      <c r="K8" s="12"/>
      <c r="L8" s="13"/>
      <c r="M8" s="14"/>
      <c r="N8" s="7"/>
      <c r="O8" s="7"/>
      <c r="P8" s="7"/>
      <c r="Q8" s="7"/>
    </row>
    <row r="9" spans="1:23" x14ac:dyDescent="0.3">
      <c r="A9" t="s">
        <v>9</v>
      </c>
      <c r="B9" s="20">
        <f t="shared" ref="B9:B19" si="0">G9</f>
        <v>4.5469722222222222</v>
      </c>
      <c r="C9" s="4">
        <f t="shared" ref="C9:C19" si="1">H9</f>
        <v>1.0521138768638778</v>
      </c>
      <c r="D9" s="21">
        <f>SUM(Table1[[#This Row],[Senior Leverage Multiple]:[Total Leverage Multiple]])</f>
        <v>5.5990860990861</v>
      </c>
      <c r="F9" s="19" t="s">
        <v>44</v>
      </c>
      <c r="G9" s="19">
        <v>4.5469722222222222</v>
      </c>
      <c r="H9" s="7">
        <v>1.0521138768638778</v>
      </c>
      <c r="I9" s="2"/>
      <c r="J9" s="3"/>
      <c r="K9" s="12"/>
      <c r="L9" s="13"/>
      <c r="M9" s="14"/>
      <c r="N9" s="7"/>
      <c r="O9" s="7"/>
      <c r="P9" s="7"/>
      <c r="Q9" s="7"/>
    </row>
    <row r="10" spans="1:23" x14ac:dyDescent="0.3">
      <c r="A10" t="s">
        <v>6</v>
      </c>
      <c r="B10" s="20">
        <f t="shared" si="0"/>
        <v>4.425164978604033</v>
      </c>
      <c r="C10" s="4">
        <f t="shared" si="1"/>
        <v>1.5354831695441149</v>
      </c>
      <c r="D10" s="21">
        <f>SUM(Table1[[#This Row],[Senior Leverage Multiple]:[Total Leverage Multiple]])</f>
        <v>5.9606481481481479</v>
      </c>
      <c r="F10" s="19" t="s">
        <v>45</v>
      </c>
      <c r="G10" s="19">
        <v>4.425164978604033</v>
      </c>
      <c r="H10" s="7">
        <v>1.5354831695441149</v>
      </c>
      <c r="I10" s="2"/>
      <c r="J10" s="3"/>
      <c r="K10" s="12"/>
      <c r="L10" s="13"/>
      <c r="M10" s="14"/>
      <c r="N10" s="7"/>
      <c r="O10" s="7"/>
      <c r="P10" s="7"/>
      <c r="Q10" s="7"/>
    </row>
    <row r="11" spans="1:23" x14ac:dyDescent="0.3">
      <c r="A11" t="s">
        <v>10</v>
      </c>
      <c r="B11" s="20">
        <f t="shared" si="0"/>
        <v>4.3600000000000003</v>
      </c>
      <c r="C11" s="4">
        <f t="shared" si="1"/>
        <v>1.0299999999999994</v>
      </c>
      <c r="D11" s="21">
        <f>SUM(Table1[[#This Row],[Senior Leverage Multiple]:[Total Leverage Multiple]])</f>
        <v>5.39</v>
      </c>
      <c r="F11" s="19" t="s">
        <v>46</v>
      </c>
      <c r="G11" s="19">
        <v>4.3600000000000003</v>
      </c>
      <c r="H11" s="7">
        <v>1.0299999999999994</v>
      </c>
      <c r="I11" s="2"/>
      <c r="J11" s="3"/>
      <c r="K11" s="12"/>
      <c r="L11" s="13"/>
      <c r="M11" s="14"/>
      <c r="N11" s="7"/>
      <c r="O11" s="7"/>
      <c r="P11" s="7"/>
      <c r="Q11" s="7"/>
    </row>
    <row r="12" spans="1:23" x14ac:dyDescent="0.3">
      <c r="A12" t="s">
        <v>11</v>
      </c>
      <c r="B12" s="20">
        <f t="shared" si="0"/>
        <v>4.3440000000000003</v>
      </c>
      <c r="C12" s="4">
        <f t="shared" si="1"/>
        <v>0.97</v>
      </c>
      <c r="D12" s="21">
        <f>SUM(Table1[[#This Row],[Senior Leverage Multiple]:[Total Leverage Multiple]])</f>
        <v>5.3140000000000001</v>
      </c>
      <c r="F12" s="19" t="s">
        <v>47</v>
      </c>
      <c r="G12" s="19">
        <v>4.3440000000000003</v>
      </c>
      <c r="H12" s="7">
        <v>0.97</v>
      </c>
      <c r="I12" s="2"/>
      <c r="J12" s="3"/>
      <c r="K12" s="12"/>
      <c r="L12" s="13"/>
      <c r="M12" s="14"/>
      <c r="N12" s="7"/>
      <c r="O12" s="7"/>
      <c r="P12" s="7"/>
      <c r="Q12" s="7"/>
    </row>
    <row r="13" spans="1:23" x14ac:dyDescent="0.3">
      <c r="A13" t="s">
        <v>12</v>
      </c>
      <c r="B13" s="20">
        <f t="shared" si="0"/>
        <v>4.1900000000000004</v>
      </c>
      <c r="C13" s="4">
        <f t="shared" si="1"/>
        <v>1.01</v>
      </c>
      <c r="D13" s="21">
        <f>SUM(Table1[[#This Row],[Senior Leverage Multiple]:[Total Leverage Multiple]])</f>
        <v>5.2</v>
      </c>
      <c r="F13" s="19" t="s">
        <v>48</v>
      </c>
      <c r="G13" s="19">
        <v>4.1900000000000004</v>
      </c>
      <c r="H13" s="7">
        <v>1.01</v>
      </c>
      <c r="I13" s="2"/>
      <c r="J13" s="3"/>
      <c r="K13" s="12"/>
      <c r="L13" s="13"/>
      <c r="M13" s="14"/>
      <c r="N13" s="7"/>
      <c r="O13" s="7"/>
      <c r="P13" s="7"/>
      <c r="Q13" s="7"/>
    </row>
    <row r="14" spans="1:23" x14ac:dyDescent="0.3">
      <c r="A14" t="s">
        <v>13</v>
      </c>
      <c r="B14" s="20">
        <f t="shared" si="0"/>
        <v>4.74</v>
      </c>
      <c r="C14" s="4">
        <f t="shared" si="1"/>
        <v>1.4799999999999995</v>
      </c>
      <c r="D14" s="21">
        <f>SUM(Table1[[#This Row],[Senior Leverage Multiple]:[Total Leverage Multiple]])</f>
        <v>6.22</v>
      </c>
      <c r="F14" s="19" t="s">
        <v>49</v>
      </c>
      <c r="G14" s="19">
        <v>4.74</v>
      </c>
      <c r="H14" s="7">
        <v>1.4799999999999995</v>
      </c>
      <c r="I14" s="2"/>
      <c r="J14" s="3"/>
      <c r="K14" s="12"/>
      <c r="L14" s="13"/>
      <c r="M14" s="14"/>
      <c r="N14" s="7"/>
      <c r="O14" s="7"/>
      <c r="P14" s="7"/>
      <c r="Q14" s="7"/>
    </row>
    <row r="15" spans="1:23" x14ac:dyDescent="0.3">
      <c r="A15" t="s">
        <v>16</v>
      </c>
      <c r="B15" s="20">
        <f t="shared" si="0"/>
        <v>4.726</v>
      </c>
      <c r="C15" s="4">
        <f t="shared" si="1"/>
        <v>1.57</v>
      </c>
      <c r="D15" s="21">
        <f>SUM(Table1[[#This Row],[Senior Leverage Multiple]:[Total Leverage Multiple]])</f>
        <v>6.2960000000000003</v>
      </c>
      <c r="F15" s="19" t="s">
        <v>50</v>
      </c>
      <c r="G15" s="19">
        <v>4.726</v>
      </c>
      <c r="H15" s="7">
        <v>1.57</v>
      </c>
      <c r="I15" s="2"/>
      <c r="J15" s="3"/>
      <c r="K15" s="12"/>
      <c r="L15" s="13"/>
      <c r="M15" s="14"/>
      <c r="N15" s="7"/>
      <c r="O15" s="7"/>
      <c r="P15" s="7"/>
      <c r="Q15" s="7"/>
    </row>
    <row r="16" spans="1:23" x14ac:dyDescent="0.3">
      <c r="A16" t="s">
        <v>17</v>
      </c>
      <c r="B16" s="20">
        <f t="shared" si="0"/>
        <v>4.04</v>
      </c>
      <c r="C16" s="4">
        <f t="shared" si="1"/>
        <v>0.75</v>
      </c>
      <c r="D16" s="21">
        <f>SUM(Table1[[#This Row],[Senior Leverage Multiple]:[Total Leverage Multiple]])</f>
        <v>4.79</v>
      </c>
      <c r="F16" s="19" t="s">
        <v>51</v>
      </c>
      <c r="G16" s="19">
        <v>4.04</v>
      </c>
      <c r="H16" s="7">
        <v>0.75</v>
      </c>
      <c r="I16" s="15"/>
      <c r="J16" s="3"/>
      <c r="K16" s="12"/>
      <c r="L16" s="13"/>
      <c r="M16" s="14"/>
      <c r="N16" s="7"/>
      <c r="O16" s="7"/>
      <c r="P16" s="7"/>
      <c r="Q16" s="7"/>
    </row>
    <row r="17" spans="1:23" x14ac:dyDescent="0.3">
      <c r="A17" t="s">
        <v>18</v>
      </c>
      <c r="B17" s="20">
        <f t="shared" si="0"/>
        <v>3.871</v>
      </c>
      <c r="C17" s="4">
        <f t="shared" si="1"/>
        <v>1.43</v>
      </c>
      <c r="D17" s="20">
        <f>SUM(Table1[[#This Row],[Senior Leverage Multiple]:[Total Leverage Multiple]])</f>
        <v>5.3010000000000002</v>
      </c>
      <c r="F17" s="19" t="s">
        <v>52</v>
      </c>
      <c r="G17" s="19">
        <v>3.871</v>
      </c>
      <c r="H17" s="7">
        <v>1.43</v>
      </c>
      <c r="I17" s="15"/>
      <c r="J17" s="3"/>
      <c r="K17" s="12"/>
      <c r="L17" s="13"/>
      <c r="M17" s="14"/>
      <c r="N17" s="7"/>
      <c r="O17" s="7"/>
      <c r="P17" s="7"/>
      <c r="Q17" s="7"/>
    </row>
    <row r="18" spans="1:23" x14ac:dyDescent="0.3">
      <c r="A18" t="s">
        <v>19</v>
      </c>
      <c r="B18" s="20">
        <f t="shared" si="0"/>
        <v>4.3</v>
      </c>
      <c r="C18" s="22">
        <f t="shared" si="1"/>
        <v>1.048</v>
      </c>
      <c r="D18" s="20">
        <f>SUM(Table1[[#This Row],[Senior Leverage Multiple]:[Total Leverage Multiple]])</f>
        <v>5.3479999999999999</v>
      </c>
      <c r="F18" s="19" t="s">
        <v>53</v>
      </c>
      <c r="G18" s="19">
        <v>4.3</v>
      </c>
      <c r="H18" s="7">
        <v>1.048</v>
      </c>
      <c r="I18" s="15"/>
      <c r="J18" s="3"/>
      <c r="K18" s="7"/>
      <c r="L18" s="13"/>
      <c r="M18" s="14"/>
      <c r="N18" s="7"/>
      <c r="O18" s="7"/>
      <c r="P18" s="7"/>
      <c r="Q18" s="7"/>
    </row>
    <row r="19" spans="1:23" x14ac:dyDescent="0.3">
      <c r="A19" t="s">
        <v>20</v>
      </c>
      <c r="B19" s="29">
        <f t="shared" si="0"/>
        <v>4.3860000000000001</v>
      </c>
      <c r="C19" s="22">
        <f t="shared" si="1"/>
        <v>1.3239999999999998</v>
      </c>
      <c r="D19" s="23">
        <f>SUM(Table1[[#This Row],[Senior Leverage Multiple]:[Total Leverage Multiple]])</f>
        <v>5.71</v>
      </c>
      <c r="F19" t="s">
        <v>54</v>
      </c>
      <c r="G19">
        <v>4.3860000000000001</v>
      </c>
      <c r="H19" s="7">
        <v>1.3239999999999998</v>
      </c>
      <c r="I19" s="15"/>
      <c r="J19" s="3"/>
      <c r="K19" s="7"/>
      <c r="L19" s="13"/>
      <c r="M19" s="14"/>
      <c r="N19" s="7"/>
      <c r="O19" s="7"/>
      <c r="P19" s="7"/>
      <c r="Q19" s="7"/>
    </row>
    <row r="20" spans="1:23" x14ac:dyDescent="0.3">
      <c r="H20" s="7"/>
      <c r="I20" s="2"/>
      <c r="J20" s="3"/>
      <c r="K20" s="7"/>
      <c r="L20" s="13"/>
      <c r="M20" s="14"/>
      <c r="N20" s="7"/>
      <c r="O20" s="7"/>
      <c r="P20" s="7"/>
      <c r="Q20" s="7"/>
    </row>
    <row r="21" spans="1:23" x14ac:dyDescent="0.3">
      <c r="H21" s="7"/>
      <c r="I21" s="2"/>
      <c r="J21" s="3"/>
      <c r="K21" s="7"/>
      <c r="L21" s="13"/>
      <c r="M21" s="14"/>
      <c r="N21" s="7"/>
      <c r="O21" s="7"/>
      <c r="P21" s="7"/>
      <c r="Q21" s="7"/>
    </row>
    <row r="22" spans="1:23" ht="15" x14ac:dyDescent="0.25">
      <c r="H22" s="7"/>
      <c r="I22" s="5"/>
      <c r="J22" s="6"/>
      <c r="K22" s="16"/>
      <c r="L22" s="17"/>
      <c r="M22" s="18"/>
      <c r="N22" s="7"/>
      <c r="O22" s="7"/>
      <c r="P22" s="7"/>
      <c r="Q22" s="7"/>
    </row>
    <row r="23" spans="1:23" ht="15" x14ac:dyDescent="0.25"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23" ht="15" x14ac:dyDescent="0.25"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23" ht="15" x14ac:dyDescent="0.25"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23" ht="15" x14ac:dyDescent="0.25"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23" ht="15" x14ac:dyDescent="0.25"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23" ht="15" x14ac:dyDescent="0.25"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23" ht="15" x14ac:dyDescent="0.25"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23" ht="15" x14ac:dyDescent="0.25"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23" ht="15" x14ac:dyDescent="0.25"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23" ht="15" x14ac:dyDescent="0.25">
      <c r="H32" s="7"/>
      <c r="I32" s="7"/>
      <c r="J32" s="7"/>
      <c r="K32" s="7"/>
      <c r="L32" s="7"/>
      <c r="M32" s="7"/>
      <c r="N32" s="7"/>
      <c r="O32" s="7"/>
      <c r="P32" s="7"/>
      <c r="Q32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workbookViewId="0">
      <selection activeCell="G19" sqref="G19"/>
    </sheetView>
  </sheetViews>
  <sheetFormatPr defaultRowHeight="14.4" x14ac:dyDescent="0.3"/>
  <cols>
    <col min="1" max="1" width="11" style="24" customWidth="1"/>
    <col min="2" max="3" width="16.88671875" style="24" customWidth="1"/>
    <col min="4" max="4" width="26.33203125" style="24" customWidth="1"/>
    <col min="5" max="5" width="15.33203125" style="24" customWidth="1"/>
    <col min="6" max="6" width="19.44140625" style="24" customWidth="1"/>
    <col min="7" max="16384" width="8.88671875" style="24"/>
  </cols>
  <sheetData>
    <row r="1" spans="1:6" ht="30.75" customHeight="1" x14ac:dyDescent="0.3">
      <c r="A1" s="25" t="s">
        <v>21</v>
      </c>
      <c r="B1" s="26" t="s">
        <v>22</v>
      </c>
      <c r="C1" s="26" t="s">
        <v>23</v>
      </c>
      <c r="D1" s="26" t="s">
        <v>24</v>
      </c>
      <c r="E1" s="26" t="s">
        <v>25</v>
      </c>
      <c r="F1" s="27" t="s">
        <v>26</v>
      </c>
    </row>
    <row r="2" spans="1:6" x14ac:dyDescent="0.3">
      <c r="A2" s="28" t="s">
        <v>27</v>
      </c>
      <c r="B2" s="29">
        <v>2.8221069067427083</v>
      </c>
      <c r="C2" s="29">
        <v>0</v>
      </c>
      <c r="D2" s="29">
        <v>0</v>
      </c>
      <c r="E2" s="29">
        <v>0.78411435425053311</v>
      </c>
      <c r="F2" s="29">
        <v>3.6062212609932405</v>
      </c>
    </row>
    <row r="3" spans="1:6" x14ac:dyDescent="0.3">
      <c r="A3" s="28" t="s">
        <v>28</v>
      </c>
      <c r="B3" s="29">
        <v>2.8449915920509055</v>
      </c>
      <c r="C3" s="29">
        <v>0.17421145046973349</v>
      </c>
      <c r="D3" s="29">
        <v>5.4229934924075133E-3</v>
      </c>
      <c r="E3" s="29">
        <v>0.50460773405348092</v>
      </c>
      <c r="F3" s="29">
        <v>3.5292337700665271</v>
      </c>
    </row>
    <row r="4" spans="1:6" x14ac:dyDescent="0.3">
      <c r="A4" s="28" t="s">
        <v>29</v>
      </c>
      <c r="B4" s="29">
        <v>3.3956062394224613</v>
      </c>
      <c r="C4" s="29">
        <v>9.9255583126550764E-2</v>
      </c>
      <c r="D4" s="29">
        <v>8.027766485751132E-16</v>
      </c>
      <c r="E4" s="29">
        <v>0.32820096189004855</v>
      </c>
      <c r="F4" s="29">
        <v>3.8230627844390614</v>
      </c>
    </row>
    <row r="5" spans="1:6" x14ac:dyDescent="0.3">
      <c r="A5" s="28" t="s">
        <v>30</v>
      </c>
      <c r="B5" s="29">
        <v>3.2927660861211994</v>
      </c>
      <c r="C5" s="29">
        <v>8.4175084175084167E-2</v>
      </c>
      <c r="D5" s="29">
        <v>0</v>
      </c>
      <c r="E5" s="29">
        <v>0.36356240819136332</v>
      </c>
      <c r="F5" s="29">
        <v>3.740503578487647</v>
      </c>
    </row>
    <row r="6" spans="1:6" x14ac:dyDescent="0.3">
      <c r="A6" s="28" t="s">
        <v>31</v>
      </c>
      <c r="B6" s="29">
        <v>3.4852269757896783</v>
      </c>
      <c r="C6" s="29">
        <v>9.111971513426928E-2</v>
      </c>
      <c r="D6" s="29">
        <v>7.2164496600635175E-16</v>
      </c>
      <c r="E6" s="29">
        <v>0.28554714182099422</v>
      </c>
      <c r="F6" s="29">
        <v>3.8618938327449426</v>
      </c>
    </row>
    <row r="7" spans="1:6" x14ac:dyDescent="0.3">
      <c r="A7" s="28" t="s">
        <v>32</v>
      </c>
      <c r="B7" s="29">
        <v>3.7588116000618839</v>
      </c>
      <c r="C7" s="29">
        <v>0.38988217690345578</v>
      </c>
      <c r="D7" s="29">
        <v>-4.6259292692714859E-16</v>
      </c>
      <c r="E7" s="29">
        <v>0.18945765712706286</v>
      </c>
      <c r="F7" s="29">
        <v>4.3381514340924019</v>
      </c>
    </row>
    <row r="8" spans="1:6" x14ac:dyDescent="0.3">
      <c r="A8" s="28" t="s">
        <v>33</v>
      </c>
      <c r="B8" s="29">
        <v>3.8064828370298751</v>
      </c>
      <c r="C8" s="29">
        <v>0.37911747061871159</v>
      </c>
      <c r="D8" s="29">
        <v>6.8321416900009637E-16</v>
      </c>
      <c r="E8" s="29">
        <v>0.26791455670765923</v>
      </c>
      <c r="F8" s="29">
        <v>4.4535148643562472</v>
      </c>
    </row>
    <row r="9" spans="1:6" x14ac:dyDescent="0.3">
      <c r="A9" s="28" t="s">
        <v>34</v>
      </c>
      <c r="B9" s="29">
        <v>3.631436211529953</v>
      </c>
      <c r="C9" s="29">
        <v>0.21164021164021143</v>
      </c>
      <c r="D9" s="29">
        <v>1.3322676295501878E-15</v>
      </c>
      <c r="E9" s="29">
        <v>0.93695311723493602</v>
      </c>
      <c r="F9" s="29">
        <v>4.7800295404051019</v>
      </c>
    </row>
    <row r="10" spans="1:6" x14ac:dyDescent="0.3">
      <c r="A10" s="28" t="s">
        <v>35</v>
      </c>
      <c r="B10" s="29">
        <v>3.3605633807999995</v>
      </c>
      <c r="C10" s="29">
        <v>0</v>
      </c>
      <c r="D10" s="29">
        <v>0</v>
      </c>
      <c r="E10" s="29">
        <v>0.43458192620000002</v>
      </c>
      <c r="F10" s="29">
        <v>3.7951453069999994</v>
      </c>
    </row>
    <row r="11" spans="1:6" x14ac:dyDescent="0.3">
      <c r="A11" s="28" t="s">
        <v>36</v>
      </c>
      <c r="B11" s="29">
        <v>3.8848976816923084</v>
      </c>
      <c r="C11" s="29">
        <v>0.40019845076923077</v>
      </c>
      <c r="D11" s="29">
        <v>0</v>
      </c>
      <c r="E11" s="29">
        <v>0.31537028130769235</v>
      </c>
      <c r="F11" s="29">
        <v>4.6004664137692313</v>
      </c>
    </row>
    <row r="12" spans="1:6" x14ac:dyDescent="0.3">
      <c r="A12" s="28" t="s">
        <v>37</v>
      </c>
      <c r="B12" s="29">
        <v>3.7976301939999999</v>
      </c>
      <c r="C12" s="29">
        <v>4.6104195444444447E-2</v>
      </c>
      <c r="D12" s="29">
        <v>0</v>
      </c>
      <c r="E12" s="29">
        <v>0.66811066411111097</v>
      </c>
      <c r="F12" s="29">
        <v>4.5118450535555565</v>
      </c>
    </row>
    <row r="13" spans="1:6" x14ac:dyDescent="0.3">
      <c r="A13" s="28" t="s">
        <v>38</v>
      </c>
      <c r="B13" s="29">
        <v>4.0430682295555549</v>
      </c>
      <c r="C13" s="29">
        <v>0.33898905611111108</v>
      </c>
      <c r="D13" s="29">
        <v>-1.1111112030448567E-10</v>
      </c>
      <c r="E13" s="29">
        <v>0</v>
      </c>
      <c r="F13" s="29">
        <v>4.3820572855555557</v>
      </c>
    </row>
    <row r="14" spans="1:6" x14ac:dyDescent="0.3">
      <c r="A14" s="28" t="s">
        <v>39</v>
      </c>
      <c r="B14" s="29">
        <v>4.3664520666666657</v>
      </c>
      <c r="C14" s="29">
        <v>0.34316953333333339</v>
      </c>
      <c r="D14" s="29">
        <v>0</v>
      </c>
      <c r="E14" s="29">
        <v>0.18828866666666669</v>
      </c>
      <c r="F14" s="29">
        <v>4.8979102666666661</v>
      </c>
    </row>
    <row r="15" spans="1:6" x14ac:dyDescent="0.3">
      <c r="A15" s="28" t="s">
        <v>40</v>
      </c>
      <c r="B15" s="29">
        <v>4.1760752352941175</v>
      </c>
      <c r="C15" s="29">
        <v>0.39831664705882353</v>
      </c>
      <c r="D15" s="29">
        <v>2.0915E-2</v>
      </c>
      <c r="E15" s="29">
        <v>0.11934764705882354</v>
      </c>
      <c r="F15" s="29">
        <v>4.7146545294117654</v>
      </c>
    </row>
    <row r="16" spans="1:6" x14ac:dyDescent="0.3">
      <c r="A16" s="28" t="s">
        <v>41</v>
      </c>
      <c r="B16" s="29">
        <v>4.5460988666666671</v>
      </c>
      <c r="C16" s="29">
        <v>0.64100859999999993</v>
      </c>
      <c r="D16" s="29">
        <v>0</v>
      </c>
      <c r="E16" s="29">
        <v>9.0926800000000016E-2</v>
      </c>
      <c r="F16" s="29">
        <v>5.2780342666666673</v>
      </c>
    </row>
    <row r="17" spans="1:6" x14ac:dyDescent="0.3">
      <c r="A17" s="28" t="s">
        <v>42</v>
      </c>
      <c r="B17" s="29">
        <v>3.611777894736842</v>
      </c>
      <c r="C17" s="29">
        <v>0.71061657894736852</v>
      </c>
      <c r="D17" s="29">
        <v>1.0526315789473683E-7</v>
      </c>
      <c r="E17" s="29">
        <v>0.13237642105263159</v>
      </c>
      <c r="F17" s="29">
        <v>4.454771</v>
      </c>
    </row>
    <row r="18" spans="1:6" x14ac:dyDescent="0.3">
      <c r="A18" s="28" t="s">
        <v>43</v>
      </c>
      <c r="B18" s="29">
        <v>3.4462642307692306</v>
      </c>
      <c r="C18" s="29">
        <v>0.56212676923076921</v>
      </c>
      <c r="D18" s="29">
        <v>0.57336184615384611</v>
      </c>
      <c r="E18" s="29">
        <v>0.10682615384615385</v>
      </c>
      <c r="F18" s="29">
        <v>4.6885789999999998</v>
      </c>
    </row>
    <row r="19" spans="1:6" x14ac:dyDescent="0.3">
      <c r="A19" s="28" t="s">
        <v>44</v>
      </c>
      <c r="B19" s="29">
        <v>4.3689064615384616</v>
      </c>
      <c r="C19" s="29">
        <v>0.68385692307692314</v>
      </c>
      <c r="D19" s="29">
        <v>2.8822307692307693E-3</v>
      </c>
      <c r="E19" s="29">
        <v>5.404430769230769E-2</v>
      </c>
      <c r="F19" s="29">
        <v>5.1096899230769228</v>
      </c>
    </row>
    <row r="20" spans="1:6" x14ac:dyDescent="0.3">
      <c r="A20" s="28" t="s">
        <v>45</v>
      </c>
      <c r="B20" s="29">
        <v>4.5401218888888888</v>
      </c>
      <c r="C20" s="29">
        <v>0.47080105555555551</v>
      </c>
      <c r="D20" s="29">
        <v>0.10802461111111111</v>
      </c>
      <c r="E20" s="29">
        <v>7.2885388888888888E-2</v>
      </c>
      <c r="F20" s="29">
        <v>5.1918329444444451</v>
      </c>
    </row>
    <row r="21" spans="1:6" x14ac:dyDescent="0.3">
      <c r="A21" s="28" t="s">
        <v>46</v>
      </c>
      <c r="B21" s="29">
        <v>4.1865930000000002</v>
      </c>
      <c r="C21" s="29">
        <v>0.39992739999999999</v>
      </c>
      <c r="D21" s="29">
        <v>0</v>
      </c>
      <c r="E21" s="29">
        <v>0.1925926</v>
      </c>
      <c r="F21" s="29">
        <v>4.7791130000000006</v>
      </c>
    </row>
    <row r="22" spans="1:6" x14ac:dyDescent="0.3">
      <c r="A22" s="28" t="s">
        <v>47</v>
      </c>
      <c r="B22" s="29">
        <v>4.1526512867226035</v>
      </c>
      <c r="C22" s="29">
        <v>0.34175698491367573</v>
      </c>
      <c r="D22" s="29">
        <v>5.9582607545256107E-2</v>
      </c>
      <c r="E22" s="29">
        <v>0.2486437142857143</v>
      </c>
      <c r="F22" s="29">
        <v>4.8026345714285705</v>
      </c>
    </row>
    <row r="23" spans="1:6" x14ac:dyDescent="0.3">
      <c r="A23" s="28" t="s">
        <v>48</v>
      </c>
      <c r="B23" s="29">
        <v>3.9000154000507199</v>
      </c>
      <c r="C23" s="29">
        <v>0.21074693750000001</v>
      </c>
      <c r="D23" s="29">
        <v>0</v>
      </c>
      <c r="E23" s="29">
        <v>0.29306668749999998</v>
      </c>
      <c r="F23" s="29">
        <v>4.403829</v>
      </c>
    </row>
    <row r="24" spans="1:6" x14ac:dyDescent="0.3">
      <c r="A24" s="28" t="s">
        <v>49</v>
      </c>
      <c r="B24" s="29">
        <v>4.1127480000000007</v>
      </c>
      <c r="C24" s="29">
        <v>1.1916726666666668</v>
      </c>
      <c r="D24" s="29">
        <v>-2.4999999999999999E-7</v>
      </c>
      <c r="E24" s="29">
        <v>0.10972291666666667</v>
      </c>
      <c r="F24" s="29">
        <v>5.4141433333333326</v>
      </c>
    </row>
    <row r="25" spans="1:6" x14ac:dyDescent="0.3">
      <c r="A25" s="28" t="s">
        <v>50</v>
      </c>
      <c r="B25" s="29">
        <v>4.3655214999999998</v>
      </c>
      <c r="C25" s="29">
        <v>1.3172294999999998</v>
      </c>
      <c r="D25" s="29">
        <v>3.445525E-2</v>
      </c>
      <c r="E25" s="29">
        <v>0</v>
      </c>
      <c r="F25" s="29">
        <v>5.7172062500000003</v>
      </c>
    </row>
    <row r="26" spans="1:6" x14ac:dyDescent="0.3">
      <c r="A26" s="28" t="s">
        <v>51</v>
      </c>
      <c r="B26" s="29">
        <v>4.0024716666666666</v>
      </c>
      <c r="C26" s="29">
        <v>0.5935083333333333</v>
      </c>
      <c r="D26" s="29">
        <v>0</v>
      </c>
      <c r="E26" s="29">
        <v>0.41087450000000003</v>
      </c>
      <c r="F26" s="29">
        <v>5.0068545000000002</v>
      </c>
    </row>
    <row r="27" spans="1:6" x14ac:dyDescent="0.3">
      <c r="A27" s="28" t="s">
        <v>52</v>
      </c>
      <c r="B27" s="29">
        <v>4.1218746666666668</v>
      </c>
      <c r="C27" s="29">
        <v>0.29315483333333331</v>
      </c>
      <c r="D27" s="29">
        <v>-1.6666666666666665E-7</v>
      </c>
      <c r="E27" s="29">
        <v>0.69312533333333326</v>
      </c>
      <c r="F27" s="29">
        <v>5.1081546666666666</v>
      </c>
    </row>
    <row r="28" spans="1:6" x14ac:dyDescent="0.3">
      <c r="A28" s="28" t="s">
        <v>53</v>
      </c>
      <c r="B28" s="29">
        <v>4.7092678333333327</v>
      </c>
      <c r="C28" s="29">
        <v>0.61221466666666668</v>
      </c>
      <c r="D28" s="29">
        <v>0.30381900000000001</v>
      </c>
      <c r="E28" s="29">
        <v>0</v>
      </c>
      <c r="F28" s="29">
        <v>5.6253015</v>
      </c>
    </row>
    <row r="29" spans="1:6" x14ac:dyDescent="0.3">
      <c r="A29" s="28" t="s">
        <v>54</v>
      </c>
      <c r="B29" s="29">
        <v>4.096648375</v>
      </c>
      <c r="C29" s="29">
        <v>0.85265449999999998</v>
      </c>
      <c r="D29" s="29">
        <v>-2.4999999999999999E-7</v>
      </c>
      <c r="E29" s="29">
        <v>0</v>
      </c>
      <c r="F29" s="29">
        <v>4.9493026250000005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Source&gt;&gt;</vt:lpstr>
      <vt:lpstr>MM Debt Multiples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Justin</dc:creator>
  <cp:lastModifiedBy>Zachary Flint</cp:lastModifiedBy>
  <dcterms:created xsi:type="dcterms:W3CDTF">2015-10-27T21:13:42Z</dcterms:created>
  <dcterms:modified xsi:type="dcterms:W3CDTF">2017-01-17T04:24:12Z</dcterms:modified>
</cp:coreProperties>
</file>