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martinez\Desktop\Especialización en Analítica\Métodos analíticos de simulación y optimización\Optimización\"/>
    </mc:Choice>
  </mc:AlternateContent>
  <bookViews>
    <workbookView xWindow="0" yWindow="0" windowWidth="20490" windowHeight="7755" firstSheet="2" activeTab="4"/>
  </bookViews>
  <sheets>
    <sheet name="Informe de sensibilidad" sheetId="3" r:id="rId1"/>
    <sheet name="Informe de límites" sheetId="2" r:id="rId2"/>
    <sheet name="Problema" sheetId="1" r:id="rId3"/>
    <sheet name="Problema modificado" sheetId="6" r:id="rId4"/>
    <sheet name="Sensitivity Report 1" sheetId="8" r:id="rId5"/>
  </sheets>
  <definedNames>
    <definedName name="solver_adj" localSheetId="2" hidden="1">Problema!$B$2:$B$3</definedName>
    <definedName name="solver_adj" localSheetId="3" hidden="1">'Problema modificado'!$B$2:$B$3</definedName>
    <definedName name="solver_cvg" localSheetId="2" hidden="1">0.0001</definedName>
    <definedName name="solver_cvg" localSheetId="3" hidden="1">0.0001</definedName>
    <definedName name="solver_drv" localSheetId="2" hidden="1">1</definedName>
    <definedName name="solver_drv" localSheetId="3" hidden="1">1</definedName>
    <definedName name="solver_eng" localSheetId="2" hidden="1">2</definedName>
    <definedName name="solver_eng" localSheetId="3" hidden="1">2</definedName>
    <definedName name="solver_est" localSheetId="2" hidden="1">1</definedName>
    <definedName name="solver_est" localSheetId="3" hidden="1">1</definedName>
    <definedName name="solver_itr" localSheetId="2" hidden="1">2147483647</definedName>
    <definedName name="solver_itr" localSheetId="3" hidden="1">2147483647</definedName>
    <definedName name="solver_lhs1" localSheetId="2" hidden="1">Problema!$B$5:$B$7</definedName>
    <definedName name="solver_lhs1" localSheetId="3" hidden="1">'Problema modificado'!$B$5:$B$7</definedName>
    <definedName name="solver_lhs2" localSheetId="2" hidden="1">Problema!$B$5:$B$7</definedName>
    <definedName name="solver_lhs2" localSheetId="3" hidden="1">'Problema modificado'!$B$5:$B$7</definedName>
    <definedName name="solver_mip" localSheetId="2" hidden="1">2147483647</definedName>
    <definedName name="solver_mip" localSheetId="3" hidden="1">2147483647</definedName>
    <definedName name="solver_mni" localSheetId="2" hidden="1">30</definedName>
    <definedName name="solver_mni" localSheetId="3" hidden="1">30</definedName>
    <definedName name="solver_mrt" localSheetId="2" hidden="1">0.075</definedName>
    <definedName name="solver_mrt" localSheetId="3" hidden="1">0.075</definedName>
    <definedName name="solver_msl" localSheetId="2" hidden="1">2</definedName>
    <definedName name="solver_msl" localSheetId="3" hidden="1">2</definedName>
    <definedName name="solver_neg" localSheetId="2" hidden="1">1</definedName>
    <definedName name="solver_neg" localSheetId="3" hidden="1">1</definedName>
    <definedName name="solver_nod" localSheetId="2" hidden="1">2147483647</definedName>
    <definedName name="solver_nod" localSheetId="3" hidden="1">2147483647</definedName>
    <definedName name="solver_num" localSheetId="2" hidden="1">1</definedName>
    <definedName name="solver_num" localSheetId="3" hidden="1">1</definedName>
    <definedName name="solver_nwt" localSheetId="2" hidden="1">1</definedName>
    <definedName name="solver_nwt" localSheetId="3" hidden="1">1</definedName>
    <definedName name="solver_opt" localSheetId="2" hidden="1">Problema!$B$4</definedName>
    <definedName name="solver_opt" localSheetId="3" hidden="1">'Problema modificado'!$B$4</definedName>
    <definedName name="solver_pre" localSheetId="2" hidden="1">0.000001</definedName>
    <definedName name="solver_pre" localSheetId="3" hidden="1">0.000001</definedName>
    <definedName name="solver_rbv" localSheetId="2" hidden="1">1</definedName>
    <definedName name="solver_rbv" localSheetId="3" hidden="1">1</definedName>
    <definedName name="solver_rel1" localSheetId="2" hidden="1">1</definedName>
    <definedName name="solver_rel1" localSheetId="3" hidden="1">1</definedName>
    <definedName name="solver_rel2" localSheetId="2" hidden="1">1</definedName>
    <definedName name="solver_rel2" localSheetId="3" hidden="1">1</definedName>
    <definedName name="solver_rhs1" localSheetId="2" hidden="1">Problema!$C$5:$C$7</definedName>
    <definedName name="solver_rhs1" localSheetId="3" hidden="1">'Problema modificado'!$C$5:$C$7</definedName>
    <definedName name="solver_rhs2" localSheetId="2" hidden="1">Problema!$C$5:$C$7</definedName>
    <definedName name="solver_rhs2" localSheetId="3" hidden="1">'Problema modificado'!$C$5:$C$7</definedName>
    <definedName name="solver_rlx" localSheetId="2" hidden="1">2</definedName>
    <definedName name="solver_rlx" localSheetId="3" hidden="1">2</definedName>
    <definedName name="solver_rsd" localSheetId="2" hidden="1">0</definedName>
    <definedName name="solver_rsd" localSheetId="3" hidden="1">0</definedName>
    <definedName name="solver_scl" localSheetId="2" hidden="1">1</definedName>
    <definedName name="solver_scl" localSheetId="3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2" hidden="1">100</definedName>
    <definedName name="solver_ssz" localSheetId="3" hidden="1">100</definedName>
    <definedName name="solver_tim" localSheetId="2" hidden="1">2147483647</definedName>
    <definedName name="solver_tim" localSheetId="3" hidden="1">2147483647</definedName>
    <definedName name="solver_tol" localSheetId="2" hidden="1">0.01</definedName>
    <definedName name="solver_tol" localSheetId="3" hidden="1">0.01</definedName>
    <definedName name="solver_typ" localSheetId="2" hidden="1">1</definedName>
    <definedName name="solver_typ" localSheetId="3" hidden="1">1</definedName>
    <definedName name="solver_val" localSheetId="2" hidden="1">0</definedName>
    <definedName name="solver_val" localSheetId="3" hidden="1">0</definedName>
    <definedName name="solver_ver" localSheetId="2" hidden="1">3</definedName>
    <definedName name="solver_ver" localSheetId="3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6" l="1"/>
  <c r="F5" i="6" s="1"/>
  <c r="G17" i="6"/>
  <c r="F17" i="6"/>
  <c r="G8" i="6"/>
  <c r="F9" i="6" s="1"/>
  <c r="B7" i="6"/>
  <c r="B6" i="6"/>
  <c r="B5" i="6"/>
  <c r="G4" i="6" l="1"/>
  <c r="G8" i="1"/>
  <c r="F9" i="1" s="1"/>
  <c r="G17" i="1"/>
  <c r="F17" i="1"/>
  <c r="B4" i="1"/>
  <c r="F5" i="1" s="1"/>
  <c r="B7" i="1"/>
  <c r="B6" i="1"/>
  <c r="B5" i="1"/>
  <c r="G4" i="1" l="1"/>
</calcChain>
</file>

<file path=xl/comments1.xml><?xml version="1.0" encoding="utf-8"?>
<comments xmlns="http://schemas.openxmlformats.org/spreadsheetml/2006/main">
  <authors>
    <author>Maria Gabriela Martinez Lopera</author>
  </authors>
  <commentList>
    <comment ref="E9" authorId="0" shapeId="0">
      <text>
        <r>
          <rPr>
            <b/>
            <sz val="9"/>
            <color indexed="81"/>
            <rFont val="Tahoma"/>
            <family val="2"/>
          </rPr>
          <t>Maria Gabriela Martinez Lopera:</t>
        </r>
        <r>
          <rPr>
            <sz val="9"/>
            <color indexed="81"/>
            <rFont val="Tahoma"/>
            <family val="2"/>
          </rPr>
          <t xml:space="preserve">
El valor de estos coeficientes es cero porque no tengo nada que considerar. Ambas variables se están utilizando.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Maria Gabriela Martinez Lopera:</t>
        </r>
        <r>
          <rPr>
            <sz val="9"/>
            <color indexed="81"/>
            <rFont val="Tahoma"/>
            <family val="2"/>
          </rPr>
          <t xml:space="preserve">
Si consigo una unidad más de acero, mi función objetivo aumentará en 25 (unidad de dinero correspondiente). Todo esto, dentro de un intervalo de 4 a 8. Funciona en ambas direccciones. Si reduzco el acero, perderé 25 unidades de F.O. Pero si aumento más de 4 unidades de acero,  o reduzco más de 8 unidades de acero, mi precio sombra cambiará y serán otras las condiciones y entonces debo recalcular el modelo.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Maria Gabriela Martinez Lopera:</t>
        </r>
        <r>
          <rPr>
            <sz val="9"/>
            <color indexed="81"/>
            <rFont val="Tahoma"/>
            <family val="2"/>
          </rPr>
          <t xml:space="preserve">
El precio sombra es cero, porque estoy utilizando menos mano de obra de la que tengo disponible. Por lo tanto aumentar este recurso no me aportaría mejoras a la función objetivo. Me sobran recursos.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Maria Gabriela Martinez Lopera:</t>
        </r>
        <r>
          <rPr>
            <sz val="9"/>
            <color indexed="81"/>
            <rFont val="Tahoma"/>
            <family val="2"/>
          </rPr>
          <t xml:space="preserve">
Igual ocurre con la maquinaria. Si la incremento en una unidad, mi F.O. mejorará en 20 unidades.</t>
        </r>
      </text>
    </comment>
  </commentList>
</comments>
</file>

<file path=xl/comments2.xml><?xml version="1.0" encoding="utf-8"?>
<comments xmlns="http://schemas.openxmlformats.org/spreadsheetml/2006/main">
  <authors>
    <author>Maria Gabriela Martinez Lopera</author>
  </authors>
  <commentList>
    <comment ref="E9" authorId="0" shapeId="0">
      <text>
        <r>
          <rPr>
            <b/>
            <sz val="9"/>
            <color indexed="81"/>
            <rFont val="Tahoma"/>
            <family val="2"/>
          </rPr>
          <t>Maria Gabriela Martinez Lopera:</t>
        </r>
        <r>
          <rPr>
            <sz val="9"/>
            <color indexed="81"/>
            <rFont val="Tahoma"/>
            <family val="2"/>
          </rPr>
          <t xml:space="preserve">
Fabricar vigas tipo I es tan poco rentable con respecto a las tipo II, que el modelo me recomienda no fabricarlas. Me dice que en caso de que quisiera hacerlo, debo ganar por lo menos, el valor absoluto de -97 por cada una de esas vigas.</t>
        </r>
      </text>
    </comment>
  </commentList>
</comments>
</file>

<file path=xl/sharedStrings.xml><?xml version="1.0" encoding="utf-8"?>
<sst xmlns="http://schemas.openxmlformats.org/spreadsheetml/2006/main" count="122" uniqueCount="67">
  <si>
    <t>Xsillas</t>
  </si>
  <si>
    <t>Xmarcos</t>
  </si>
  <si>
    <t>Z</t>
  </si>
  <si>
    <t>Mano de obra</t>
  </si>
  <si>
    <t>Maq</t>
  </si>
  <si>
    <t>Microsoft Excel 15.0 Informe de límites</t>
  </si>
  <si>
    <t>Hoja de cálculo: [Libro1]Hoja1</t>
  </si>
  <si>
    <t>Informe creado: 24/05/2016 9:13:13 a. m.</t>
  </si>
  <si>
    <t>Celda</t>
  </si>
  <si>
    <t>Objetivo</t>
  </si>
  <si>
    <t>Nombre</t>
  </si>
  <si>
    <t>Valor</t>
  </si>
  <si>
    <t>Variable</t>
  </si>
  <si>
    <t>Inferior</t>
  </si>
  <si>
    <t>Límite</t>
  </si>
  <si>
    <t>Resultado</t>
  </si>
  <si>
    <t>Superior</t>
  </si>
  <si>
    <t>$B$4</t>
  </si>
  <si>
    <t>$B$2</t>
  </si>
  <si>
    <t>$B$3</t>
  </si>
  <si>
    <t>x</t>
  </si>
  <si>
    <t>y</t>
  </si>
  <si>
    <t>X vigasI</t>
  </si>
  <si>
    <t>X vigasII</t>
  </si>
  <si>
    <t>Acero</t>
  </si>
  <si>
    <t>Microsoft Excel 15.0 Informe de confidencialidad</t>
  </si>
  <si>
    <t>Hoja de cálculo: [ejemplo inicial sillas y marcos.xlsx]Hoja1</t>
  </si>
  <si>
    <t>Informe creado: 24/05/2016 10:51:41 a. m.</t>
  </si>
  <si>
    <t>Celdas de variables</t>
  </si>
  <si>
    <t>Final</t>
  </si>
  <si>
    <t>Reducido</t>
  </si>
  <si>
    <t>Coste</t>
  </si>
  <si>
    <t>Coeficiente</t>
  </si>
  <si>
    <t>Permisible</t>
  </si>
  <si>
    <t>Aumentar</t>
  </si>
  <si>
    <t>Reducir</t>
  </si>
  <si>
    <t>Restricciones</t>
  </si>
  <si>
    <t>Sombra</t>
  </si>
  <si>
    <t>Precio</t>
  </si>
  <si>
    <t>Restricción</t>
  </si>
  <si>
    <t>Lado derecho</t>
  </si>
  <si>
    <t>$B$5</t>
  </si>
  <si>
    <t>$B$6</t>
  </si>
  <si>
    <t>$B$7</t>
  </si>
  <si>
    <t>X estructuras I</t>
  </si>
  <si>
    <t>X estructuras II</t>
  </si>
  <si>
    <t>Microsoft Excel 15.0 Sensitivity Report</t>
  </si>
  <si>
    <t>Variable Cells</t>
  </si>
  <si>
    <t>Cell</t>
  </si>
  <si>
    <t>Name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</si>
  <si>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</si>
  <si>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</si>
  <si>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</si>
  <si>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</si>
  <si>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</si>
  <si>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</si>
  <si>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</si>
  <si>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</si>
  <si>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</si>
  <si>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</si>
  <si>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</si>
  <si>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</si>
  <si>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</si>
  <si>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$B$5:$B$7 &lt;= $C$5:$C$7</t>
  </si>
  <si>
    <t>Las primeras hojas salen de seleccionar límites y sensibilidad en el solver</t>
  </si>
  <si>
    <t>Worksheet: [ejemplo inicial estructuras acero.xlsx]Problema modificado</t>
  </si>
  <si>
    <t>Report Created: 10/09/2016 08:26:16 a.m.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</si>
</sst>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3" xfId="0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4" xfId="0" applyFill="1" applyBorder="1" applyAlignment="1"/>
    <xf numFmtId="0" fontId="0" fillId="0" borderId="3" xfId="0" applyNumberFormat="1" applyFill="1" applyBorder="1" applyAlignment="1"/>
    <xf numFmtId="0" fontId="0" fillId="0" borderId="4" xfId="0" applyNumberFormat="1" applyFill="1" applyBorder="1" applyAlignme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0" fillId="7" borderId="4" xfId="0" applyFill="1" applyBorder="1" applyAlignment="1"/>
    <xf numFmtId="0" fontId="0" fillId="7" borderId="3" xfId="0" applyFill="1" applyBorder="1" applyAlignment="1"/>
    <xf numFmtId="0" fontId="0" fillId="2" borderId="4" xfId="0" applyFill="1" applyBorder="1" applyAlignment="1"/>
    <xf numFmtId="0" fontId="0" fillId="8" borderId="3" xfId="0" applyFill="1" applyBorder="1" applyAlignment="1"/>
    <xf numFmtId="0" fontId="0" fillId="9" borderId="4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Optimizacion de la produccion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Acero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Problema!$F$8:$G$8</c:f>
              <c:numCache>
                <c:formatCode>General</c:formatCode>
                <c:ptCount val="2"/>
                <c:pt idx="0">
                  <c:v>0</c:v>
                </c:pt>
                <c:pt idx="1">
                  <c:v>9</c:v>
                </c:pt>
              </c:numCache>
            </c:numRef>
          </c:xVal>
          <c:yVal>
            <c:numRef>
              <c:f>Problema!$F$9:$G$9</c:f>
              <c:numCache>
                <c:formatCode>General</c:formatCode>
                <c:ptCount val="2"/>
                <c:pt idx="0">
                  <c:v>9</c:v>
                </c:pt>
                <c:pt idx="1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928-4FBC-A973-72B37EEE9023}"/>
            </c:ext>
          </c:extLst>
        </c:ser>
        <c:ser>
          <c:idx val="1"/>
          <c:order val="1"/>
          <c:tx>
            <c:v>Mano de Obra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Problema!$F$11:$F$12</c:f>
              <c:numCache>
                <c:formatCode>General</c:formatCode>
                <c:ptCount val="2"/>
                <c:pt idx="0">
                  <c:v>0</c:v>
                </c:pt>
                <c:pt idx="1">
                  <c:v>16</c:v>
                </c:pt>
              </c:numCache>
            </c:numRef>
          </c:xVal>
          <c:yVal>
            <c:numRef>
              <c:f>Problema!$G$11:$G$12</c:f>
              <c:numCache>
                <c:formatCode>General</c:formatCode>
                <c:ptCount val="2"/>
                <c:pt idx="0">
                  <c:v>8</c:v>
                </c:pt>
                <c:pt idx="1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928-4FBC-A973-72B37EEE9023}"/>
            </c:ext>
          </c:extLst>
        </c:ser>
        <c:ser>
          <c:idx val="2"/>
          <c:order val="2"/>
          <c:tx>
            <c:v>Maquina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Problema!$F$14:$F$15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Problema!$G$14:$G$15</c:f>
              <c:numCache>
                <c:formatCode>General</c:formatCode>
                <c:ptCount val="2"/>
                <c:pt idx="0">
                  <c:v>14</c:v>
                </c:pt>
                <c:pt idx="1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928-4FBC-A973-72B37EEE9023}"/>
            </c:ext>
          </c:extLst>
        </c:ser>
        <c:ser>
          <c:idx val="3"/>
          <c:order val="3"/>
          <c:tx>
            <c:v>Ganancias</c:v>
          </c:tx>
          <c:spPr>
            <a:ln w="571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Problema!$F$4:$F$5</c:f>
              <c:numCache>
                <c:formatCode>General</c:formatCode>
                <c:ptCount val="2"/>
                <c:pt idx="0">
                  <c:v>0</c:v>
                </c:pt>
                <c:pt idx="1">
                  <c:v>7.666666666666667</c:v>
                </c:pt>
              </c:numCache>
            </c:numRef>
          </c:xVal>
          <c:yVal>
            <c:numRef>
              <c:f>Problema!$G$4:$G$5</c:f>
              <c:numCache>
                <c:formatCode>General</c:formatCode>
                <c:ptCount val="2"/>
                <c:pt idx="0">
                  <c:v>11.5</c:v>
                </c:pt>
                <c:pt idx="1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928-4FBC-A973-72B37EEE9023}"/>
            </c:ext>
          </c:extLst>
        </c:ser>
        <c:ser>
          <c:idx val="4"/>
          <c:order val="4"/>
          <c:tx>
            <c:v>Optimo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Problema!$F$17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Problema!$G$17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928-4FBC-A973-72B37EEE9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29552"/>
        <c:axId val="81829160"/>
      </c:scatterChart>
      <c:valAx>
        <c:axId val="81829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Cantidad de estructuras Tipo 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829160"/>
        <c:crosses val="autoZero"/>
        <c:crossBetween val="midCat"/>
      </c:valAx>
      <c:valAx>
        <c:axId val="818291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Cantidad de estructuras tipo II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82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Optimizacion de la produccion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Acero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'Problema modificado'!$F$8:$G$8</c:f>
              <c:numCache>
                <c:formatCode>General</c:formatCode>
                <c:ptCount val="2"/>
                <c:pt idx="0">
                  <c:v>0</c:v>
                </c:pt>
                <c:pt idx="1">
                  <c:v>9</c:v>
                </c:pt>
              </c:numCache>
            </c:numRef>
          </c:xVal>
          <c:yVal>
            <c:numRef>
              <c:f>'Problema modificado'!$F$9:$G$9</c:f>
              <c:numCache>
                <c:formatCode>General</c:formatCode>
                <c:ptCount val="2"/>
                <c:pt idx="0">
                  <c:v>9</c:v>
                </c:pt>
                <c:pt idx="1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928-4FBC-A973-72B37EEE9023}"/>
            </c:ext>
          </c:extLst>
        </c:ser>
        <c:ser>
          <c:idx val="1"/>
          <c:order val="1"/>
          <c:tx>
            <c:v>Mano de Obra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'Problema modificado'!$F$11:$F$12</c:f>
              <c:numCache>
                <c:formatCode>General</c:formatCode>
                <c:ptCount val="2"/>
                <c:pt idx="0">
                  <c:v>0</c:v>
                </c:pt>
                <c:pt idx="1">
                  <c:v>16</c:v>
                </c:pt>
              </c:numCache>
            </c:numRef>
          </c:xVal>
          <c:yVal>
            <c:numRef>
              <c:f>'Problema modificado'!$G$11:$G$12</c:f>
              <c:numCache>
                <c:formatCode>General</c:formatCode>
                <c:ptCount val="2"/>
                <c:pt idx="0">
                  <c:v>8</c:v>
                </c:pt>
                <c:pt idx="1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928-4FBC-A973-72B37EEE9023}"/>
            </c:ext>
          </c:extLst>
        </c:ser>
        <c:ser>
          <c:idx val="2"/>
          <c:order val="2"/>
          <c:tx>
            <c:v>Maquina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'Problema modificado'!$F$14:$F$15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'Problema modificado'!$G$14:$G$15</c:f>
              <c:numCache>
                <c:formatCode>General</c:formatCode>
                <c:ptCount val="2"/>
                <c:pt idx="0">
                  <c:v>14</c:v>
                </c:pt>
                <c:pt idx="1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928-4FBC-A973-72B37EEE9023}"/>
            </c:ext>
          </c:extLst>
        </c:ser>
        <c:ser>
          <c:idx val="3"/>
          <c:order val="3"/>
          <c:tx>
            <c:v>Ganancias</c:v>
          </c:tx>
          <c:spPr>
            <a:ln w="571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'Problema modificado'!$F$4:$F$5</c:f>
              <c:numCache>
                <c:formatCode>General</c:formatCode>
                <c:ptCount val="2"/>
                <c:pt idx="0">
                  <c:v>0</c:v>
                </c:pt>
                <c:pt idx="1">
                  <c:v>5.333333333333333</c:v>
                </c:pt>
              </c:numCache>
            </c:numRef>
          </c:xVal>
          <c:yVal>
            <c:numRef>
              <c:f>'Problema modificado'!$G$4:$G$5</c:f>
              <c:numCache>
                <c:formatCode>General</c:formatCode>
                <c:ptCount val="2"/>
                <c:pt idx="0">
                  <c:v>8</c:v>
                </c:pt>
                <c:pt idx="1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928-4FBC-A973-72B37EEE9023}"/>
            </c:ext>
          </c:extLst>
        </c:ser>
        <c:ser>
          <c:idx val="4"/>
          <c:order val="4"/>
          <c:tx>
            <c:v>Optimo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'Problema modificado'!$F$17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'Problema modificado'!$G$17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928-4FBC-A973-72B37EEE9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744360"/>
        <c:axId val="356603816"/>
      </c:scatterChart>
      <c:valAx>
        <c:axId val="358744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Cantidad de estructuras Tipo 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6603816"/>
        <c:crosses val="autoZero"/>
        <c:crossBetween val="midCat"/>
      </c:valAx>
      <c:valAx>
        <c:axId val="356603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Cantidad de estructuras tipo II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8744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57151</xdr:colOff>
      <xdr:row>0</xdr:row>
      <xdr:rowOff>0</xdr:rowOff>
    </xdr:from>
    <xdr:to>
      <xdr:col>17</xdr:col>
      <xdr:colOff>161925</xdr:colOff>
      <xdr:row>25</xdr:row>
      <xdr:rowOff>9524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57151</xdr:colOff>
      <xdr:row>0</xdr:row>
      <xdr:rowOff>0</xdr:rowOff>
    </xdr:from>
    <xdr:to>
      <xdr:col>17</xdr:col>
      <xdr:colOff>161925</xdr:colOff>
      <xdr:row>25</xdr:row>
      <xdr:rowOff>9524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7"/>
  <sheetViews>
    <sheetView showGridLines="0" workbookViewId="0">
      <selection activeCell="I28" sqref="I28"/>
    </sheetView>
  </sheetViews>
  <sheetFormatPr defaultColWidth="11.42578125" defaultRowHeight="15" x14ac:dyDescent="0.25"/>
  <cols>
    <col min="1" max="1" width="2.28515625" customWidth="1"/>
    <col min="2" max="2" width="6" customWidth="1"/>
    <col min="3" max="3" width="13.140625" bestFit="1" customWidth="1"/>
    <col min="4" max="4" width="5.7109375" customWidth="1"/>
    <col min="5" max="5" width="9.28515625" bestFit="1" customWidth="1"/>
    <col min="6" max="6" width="12.85546875" customWidth="1"/>
    <col min="7" max="8" width="10.5703125" customWidth="1"/>
  </cols>
  <sheetData>
    <row r="1" spans="1:8" x14ac:dyDescent="0.25">
      <c r="A1" s="1" t="s">
        <v>25</v>
      </c>
    </row>
    <row r="2" spans="1:8" x14ac:dyDescent="0.25">
      <c r="A2" s="1" t="s">
        <v>26</v>
      </c>
    </row>
    <row r="3" spans="1:8" x14ac:dyDescent="0.25">
      <c r="A3" s="1" t="s">
        <v>27</v>
      </c>
    </row>
    <row r="6" spans="1:8" ht="15.75" thickBot="1" x14ac:dyDescent="0.3">
      <c r="A6" t="s">
        <v>28</v>
      </c>
    </row>
    <row r="7" spans="1:8" x14ac:dyDescent="0.25">
      <c r="B7" s="3"/>
      <c r="C7" s="3"/>
      <c r="D7" s="3" t="s">
        <v>29</v>
      </c>
      <c r="E7" s="3" t="s">
        <v>30</v>
      </c>
      <c r="F7" s="3" t="s">
        <v>9</v>
      </c>
      <c r="G7" s="3" t="s">
        <v>33</v>
      </c>
      <c r="H7" s="3" t="s">
        <v>33</v>
      </c>
    </row>
    <row r="8" spans="1:8" ht="15.75" thickBot="1" x14ac:dyDescent="0.3">
      <c r="B8" s="4" t="s">
        <v>8</v>
      </c>
      <c r="C8" s="4" t="s">
        <v>10</v>
      </c>
      <c r="D8" s="4" t="s">
        <v>11</v>
      </c>
      <c r="E8" s="4" t="s">
        <v>31</v>
      </c>
      <c r="F8" s="4" t="s">
        <v>32</v>
      </c>
      <c r="G8" s="4" t="s">
        <v>34</v>
      </c>
      <c r="H8" s="4" t="s">
        <v>35</v>
      </c>
    </row>
    <row r="9" spans="1:8" x14ac:dyDescent="0.25">
      <c r="B9" s="5" t="s">
        <v>18</v>
      </c>
      <c r="C9" s="5" t="s">
        <v>22</v>
      </c>
      <c r="D9" s="5">
        <v>5</v>
      </c>
      <c r="E9" s="18">
        <v>0</v>
      </c>
      <c r="F9" s="5">
        <v>300</v>
      </c>
      <c r="G9" s="5">
        <v>100</v>
      </c>
      <c r="H9" s="5">
        <v>100</v>
      </c>
    </row>
    <row r="10" spans="1:8" ht="15.75" thickBot="1" x14ac:dyDescent="0.3">
      <c r="B10" s="2" t="s">
        <v>19</v>
      </c>
      <c r="C10" s="2" t="s">
        <v>23</v>
      </c>
      <c r="D10" s="2">
        <v>4</v>
      </c>
      <c r="E10" s="19">
        <v>0</v>
      </c>
      <c r="F10" s="2">
        <v>200</v>
      </c>
      <c r="G10" s="2">
        <v>100</v>
      </c>
      <c r="H10" s="2">
        <v>50</v>
      </c>
    </row>
    <row r="12" spans="1:8" ht="15.75" thickBot="1" x14ac:dyDescent="0.3">
      <c r="A12" t="s">
        <v>36</v>
      </c>
    </row>
    <row r="13" spans="1:8" x14ac:dyDescent="0.25">
      <c r="B13" s="3"/>
      <c r="C13" s="3"/>
      <c r="D13" s="3" t="s">
        <v>29</v>
      </c>
      <c r="E13" s="3" t="s">
        <v>37</v>
      </c>
      <c r="F13" s="3" t="s">
        <v>39</v>
      </c>
      <c r="G13" s="3" t="s">
        <v>33</v>
      </c>
      <c r="H13" s="3" t="s">
        <v>33</v>
      </c>
    </row>
    <row r="14" spans="1:8" ht="15.75" thickBot="1" x14ac:dyDescent="0.3">
      <c r="B14" s="4" t="s">
        <v>8</v>
      </c>
      <c r="C14" s="4" t="s">
        <v>10</v>
      </c>
      <c r="D14" s="4" t="s">
        <v>11</v>
      </c>
      <c r="E14" s="4" t="s">
        <v>38</v>
      </c>
      <c r="F14" s="4" t="s">
        <v>40</v>
      </c>
      <c r="G14" s="4" t="s">
        <v>34</v>
      </c>
      <c r="H14" s="4" t="s">
        <v>35</v>
      </c>
    </row>
    <row r="15" spans="1:8" x14ac:dyDescent="0.25">
      <c r="B15" s="5" t="s">
        <v>41</v>
      </c>
      <c r="C15" s="5" t="s">
        <v>24</v>
      </c>
      <c r="D15" s="5">
        <v>36</v>
      </c>
      <c r="E15" s="18">
        <v>25</v>
      </c>
      <c r="F15" s="5">
        <v>36</v>
      </c>
      <c r="G15" s="5">
        <v>4</v>
      </c>
      <c r="H15" s="5">
        <v>8</v>
      </c>
    </row>
    <row r="16" spans="1:8" x14ac:dyDescent="0.25">
      <c r="B16" s="5" t="s">
        <v>42</v>
      </c>
      <c r="C16" s="5" t="s">
        <v>3</v>
      </c>
      <c r="D16" s="5">
        <v>39</v>
      </c>
      <c r="E16" s="20">
        <v>0</v>
      </c>
      <c r="F16" s="5">
        <v>48</v>
      </c>
      <c r="G16" s="5">
        <v>1E+30</v>
      </c>
      <c r="H16" s="5">
        <v>9</v>
      </c>
    </row>
    <row r="17" spans="2:8" ht="15.75" thickBot="1" x14ac:dyDescent="0.3">
      <c r="B17" s="2" t="s">
        <v>43</v>
      </c>
      <c r="C17" s="2" t="s">
        <v>4</v>
      </c>
      <c r="D17" s="2">
        <v>70</v>
      </c>
      <c r="E17" s="21">
        <v>20</v>
      </c>
      <c r="F17" s="2">
        <v>70</v>
      </c>
      <c r="G17" s="2">
        <v>20</v>
      </c>
      <c r="H17" s="2">
        <v>15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workbookViewId="0">
      <selection activeCell="J21" sqref="J21"/>
    </sheetView>
  </sheetViews>
  <sheetFormatPr defaultColWidth="11.42578125" defaultRowHeight="15" x14ac:dyDescent="0.25"/>
  <cols>
    <col min="1" max="1" width="2.28515625" customWidth="1"/>
    <col min="2" max="2" width="6" customWidth="1"/>
    <col min="3" max="3" width="8.42578125" customWidth="1"/>
    <col min="4" max="4" width="5.7109375" customWidth="1"/>
    <col min="5" max="5" width="2.28515625" customWidth="1"/>
    <col min="6" max="6" width="7.7109375" customWidth="1"/>
    <col min="7" max="7" width="9.85546875" customWidth="1"/>
    <col min="8" max="8" width="2.28515625" customWidth="1"/>
    <col min="9" max="9" width="8.5703125" customWidth="1"/>
    <col min="10" max="10" width="9.85546875" customWidth="1"/>
  </cols>
  <sheetData>
    <row r="1" spans="1:10" x14ac:dyDescent="0.25">
      <c r="A1" s="1" t="s">
        <v>5</v>
      </c>
    </row>
    <row r="2" spans="1:10" x14ac:dyDescent="0.25">
      <c r="A2" s="1" t="s">
        <v>6</v>
      </c>
    </row>
    <row r="3" spans="1:10" x14ac:dyDescent="0.25">
      <c r="A3" s="1" t="s">
        <v>7</v>
      </c>
    </row>
    <row r="5" spans="1:10" ht="15.75" thickBot="1" x14ac:dyDescent="0.3"/>
    <row r="6" spans="1:10" x14ac:dyDescent="0.25">
      <c r="B6" s="3"/>
      <c r="C6" s="3" t="s">
        <v>9</v>
      </c>
      <c r="D6" s="3"/>
    </row>
    <row r="7" spans="1:10" ht="15.75" thickBot="1" x14ac:dyDescent="0.3">
      <c r="B7" s="4" t="s">
        <v>8</v>
      </c>
      <c r="C7" s="4" t="s">
        <v>10</v>
      </c>
      <c r="D7" s="4" t="s">
        <v>11</v>
      </c>
    </row>
    <row r="8" spans="1:10" ht="15.75" thickBot="1" x14ac:dyDescent="0.3">
      <c r="B8" s="2" t="s">
        <v>17</v>
      </c>
      <c r="C8" s="2" t="s">
        <v>2</v>
      </c>
      <c r="D8" s="6">
        <v>2300</v>
      </c>
    </row>
    <row r="10" spans="1:10" ht="15.75" thickBot="1" x14ac:dyDescent="0.3"/>
    <row r="11" spans="1:10" x14ac:dyDescent="0.25">
      <c r="B11" s="3"/>
      <c r="C11" s="3" t="s">
        <v>12</v>
      </c>
      <c r="D11" s="3"/>
      <c r="F11" s="3" t="s">
        <v>13</v>
      </c>
      <c r="G11" s="3" t="s">
        <v>9</v>
      </c>
      <c r="I11" s="3" t="s">
        <v>16</v>
      </c>
      <c r="J11" s="3" t="s">
        <v>9</v>
      </c>
    </row>
    <row r="12" spans="1:10" ht="15.75" thickBot="1" x14ac:dyDescent="0.3">
      <c r="B12" s="4" t="s">
        <v>8</v>
      </c>
      <c r="C12" s="4" t="s">
        <v>10</v>
      </c>
      <c r="D12" s="4" t="s">
        <v>11</v>
      </c>
      <c r="F12" s="4" t="s">
        <v>14</v>
      </c>
      <c r="G12" s="4" t="s">
        <v>15</v>
      </c>
      <c r="I12" s="4" t="s">
        <v>14</v>
      </c>
      <c r="J12" s="4" t="s">
        <v>15</v>
      </c>
    </row>
    <row r="13" spans="1:10" x14ac:dyDescent="0.25">
      <c r="B13" s="5" t="s">
        <v>18</v>
      </c>
      <c r="C13" s="5" t="s">
        <v>0</v>
      </c>
      <c r="D13" s="7">
        <v>5</v>
      </c>
      <c r="F13" s="7">
        <v>0</v>
      </c>
      <c r="G13" s="7">
        <v>800</v>
      </c>
      <c r="I13" s="7">
        <v>5</v>
      </c>
      <c r="J13" s="7">
        <v>2300</v>
      </c>
    </row>
    <row r="14" spans="1:10" ht="15.75" thickBot="1" x14ac:dyDescent="0.3">
      <c r="B14" s="2" t="s">
        <v>19</v>
      </c>
      <c r="C14" s="2" t="s">
        <v>1</v>
      </c>
      <c r="D14" s="6">
        <v>4</v>
      </c>
      <c r="F14" s="6">
        <v>0</v>
      </c>
      <c r="G14" s="6">
        <v>1500</v>
      </c>
      <c r="I14" s="6">
        <v>4</v>
      </c>
      <c r="J14" s="6">
        <v>2300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9"/>
  <sheetViews>
    <sheetView workbookViewId="0">
      <selection activeCell="B7" sqref="B7"/>
    </sheetView>
  </sheetViews>
  <sheetFormatPr defaultColWidth="11.42578125" defaultRowHeight="15" x14ac:dyDescent="0.25"/>
  <cols>
    <col min="1" max="1" width="14.140625" bestFit="1" customWidth="1"/>
    <col min="2" max="2" width="5" bestFit="1" customWidth="1"/>
    <col min="3" max="3" width="3" bestFit="1" customWidth="1"/>
  </cols>
  <sheetData>
    <row r="2" spans="1:7" x14ac:dyDescent="0.25">
      <c r="A2" t="s">
        <v>44</v>
      </c>
      <c r="B2" s="11">
        <v>5</v>
      </c>
    </row>
    <row r="3" spans="1:7" x14ac:dyDescent="0.25">
      <c r="A3" t="s">
        <v>45</v>
      </c>
      <c r="B3" s="11">
        <v>4</v>
      </c>
      <c r="F3" t="s">
        <v>20</v>
      </c>
      <c r="G3" t="s">
        <v>21</v>
      </c>
    </row>
    <row r="4" spans="1:7" x14ac:dyDescent="0.25">
      <c r="A4" t="s">
        <v>2</v>
      </c>
      <c r="B4" s="10">
        <f>300*B2+200*B3</f>
        <v>2300</v>
      </c>
      <c r="F4" s="10">
        <v>0</v>
      </c>
      <c r="G4" s="10">
        <f>+B4/200</f>
        <v>11.5</v>
      </c>
    </row>
    <row r="5" spans="1:7" x14ac:dyDescent="0.25">
      <c r="A5" s="9" t="s">
        <v>24</v>
      </c>
      <c r="B5" s="9">
        <f>4*B2+4*B3</f>
        <v>36</v>
      </c>
      <c r="C5" s="9">
        <v>36</v>
      </c>
      <c r="F5" s="10">
        <f>+B4/300</f>
        <v>7.666666666666667</v>
      </c>
      <c r="G5" s="10">
        <v>0</v>
      </c>
    </row>
    <row r="6" spans="1:7" x14ac:dyDescent="0.25">
      <c r="A6" s="8" t="s">
        <v>3</v>
      </c>
      <c r="B6" s="8">
        <f>3*B2+6*B3</f>
        <v>39</v>
      </c>
      <c r="C6" s="8">
        <v>48</v>
      </c>
    </row>
    <row r="7" spans="1:7" x14ac:dyDescent="0.25">
      <c r="A7" s="12" t="s">
        <v>4</v>
      </c>
      <c r="B7" s="12">
        <f>10*B2+5*B3</f>
        <v>70</v>
      </c>
      <c r="C7" s="12">
        <v>70</v>
      </c>
    </row>
    <row r="8" spans="1:7" x14ac:dyDescent="0.25">
      <c r="D8">
        <v>0</v>
      </c>
      <c r="E8">
        <v>9</v>
      </c>
      <c r="F8" s="9">
        <v>0</v>
      </c>
      <c r="G8" s="9">
        <f>C5/4</f>
        <v>9</v>
      </c>
    </row>
    <row r="9" spans="1:7" x14ac:dyDescent="0.25">
      <c r="F9" s="9">
        <f>+G8</f>
        <v>9</v>
      </c>
      <c r="G9" s="9">
        <v>0</v>
      </c>
    </row>
    <row r="11" spans="1:7" x14ac:dyDescent="0.25">
      <c r="F11" s="8">
        <v>0</v>
      </c>
      <c r="G11" s="8">
        <v>8</v>
      </c>
    </row>
    <row r="12" spans="1:7" x14ac:dyDescent="0.25">
      <c r="F12" s="8">
        <v>16</v>
      </c>
      <c r="G12" s="8">
        <v>0</v>
      </c>
    </row>
    <row r="14" spans="1:7" x14ac:dyDescent="0.25">
      <c r="F14" s="12">
        <v>0</v>
      </c>
      <c r="G14" s="12">
        <v>14</v>
      </c>
    </row>
    <row r="15" spans="1:7" x14ac:dyDescent="0.25">
      <c r="F15" s="12">
        <v>7</v>
      </c>
      <c r="G15" s="12">
        <v>0</v>
      </c>
    </row>
    <row r="17" spans="1:7" x14ac:dyDescent="0.25">
      <c r="F17">
        <f>+B2</f>
        <v>5</v>
      </c>
      <c r="G17">
        <f>+B3</f>
        <v>4</v>
      </c>
    </row>
    <row r="19" spans="1:7" x14ac:dyDescent="0.25">
      <c r="A19" t="s">
        <v>64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9"/>
  <sheetViews>
    <sheetView workbookViewId="0">
      <selection activeCell="B7" sqref="B7"/>
    </sheetView>
  </sheetViews>
  <sheetFormatPr defaultColWidth="11.42578125" defaultRowHeight="15" x14ac:dyDescent="0.25"/>
  <cols>
    <col min="1" max="1" width="14.140625" bestFit="1" customWidth="1"/>
    <col min="2" max="2" width="5" bestFit="1" customWidth="1"/>
    <col min="3" max="3" width="3" bestFit="1" customWidth="1"/>
  </cols>
  <sheetData>
    <row r="2" spans="1:7" x14ac:dyDescent="0.25">
      <c r="A2" t="s">
        <v>44</v>
      </c>
      <c r="B2" s="11">
        <v>0</v>
      </c>
    </row>
    <row r="3" spans="1:7" x14ac:dyDescent="0.25">
      <c r="A3" t="s">
        <v>45</v>
      </c>
      <c r="B3" s="11">
        <v>8</v>
      </c>
      <c r="F3" t="s">
        <v>20</v>
      </c>
      <c r="G3" t="s">
        <v>21</v>
      </c>
    </row>
    <row r="4" spans="1:7" x14ac:dyDescent="0.25">
      <c r="A4" t="s">
        <v>2</v>
      </c>
      <c r="B4" s="10">
        <f>3*B2+200*B3</f>
        <v>1600</v>
      </c>
      <c r="F4" s="10">
        <v>0</v>
      </c>
      <c r="G4" s="10">
        <f>+B4/200</f>
        <v>8</v>
      </c>
    </row>
    <row r="5" spans="1:7" x14ac:dyDescent="0.25">
      <c r="A5" s="9" t="s">
        <v>24</v>
      </c>
      <c r="B5" s="9">
        <f>4*B2+4*B3</f>
        <v>32</v>
      </c>
      <c r="C5" s="9">
        <v>36</v>
      </c>
      <c r="F5" s="10">
        <f>+B4/300</f>
        <v>5.333333333333333</v>
      </c>
      <c r="G5" s="10">
        <v>0</v>
      </c>
    </row>
    <row r="6" spans="1:7" x14ac:dyDescent="0.25">
      <c r="A6" s="8" t="s">
        <v>3</v>
      </c>
      <c r="B6" s="8">
        <f>3*B2+6*B3</f>
        <v>48</v>
      </c>
      <c r="C6" s="8">
        <v>48</v>
      </c>
    </row>
    <row r="7" spans="1:7" x14ac:dyDescent="0.25">
      <c r="A7" s="12" t="s">
        <v>4</v>
      </c>
      <c r="B7" s="12">
        <f>10*B2+5*B3</f>
        <v>40</v>
      </c>
      <c r="C7" s="12">
        <v>70</v>
      </c>
    </row>
    <row r="8" spans="1:7" x14ac:dyDescent="0.25">
      <c r="D8">
        <v>0</v>
      </c>
      <c r="E8">
        <v>9</v>
      </c>
      <c r="F8" s="9">
        <v>0</v>
      </c>
      <c r="G8" s="9">
        <f>C5/4</f>
        <v>9</v>
      </c>
    </row>
    <row r="9" spans="1:7" x14ac:dyDescent="0.25">
      <c r="F9" s="9">
        <f>+G8</f>
        <v>9</v>
      </c>
      <c r="G9" s="9">
        <v>0</v>
      </c>
    </row>
    <row r="11" spans="1:7" x14ac:dyDescent="0.25">
      <c r="F11" s="8">
        <v>0</v>
      </c>
      <c r="G11" s="8">
        <v>8</v>
      </c>
    </row>
    <row r="12" spans="1:7" x14ac:dyDescent="0.25">
      <c r="F12" s="8">
        <v>16</v>
      </c>
      <c r="G12" s="8">
        <v>0</v>
      </c>
    </row>
    <row r="14" spans="1:7" x14ac:dyDescent="0.25">
      <c r="F14" s="12">
        <v>0</v>
      </c>
      <c r="G14" s="12">
        <v>14</v>
      </c>
    </row>
    <row r="15" spans="1:7" x14ac:dyDescent="0.25">
      <c r="F15" s="12">
        <v>7</v>
      </c>
      <c r="G15" s="12">
        <v>0</v>
      </c>
    </row>
    <row r="17" spans="1:7" x14ac:dyDescent="0.25">
      <c r="F17">
        <f>+B2</f>
        <v>0</v>
      </c>
      <c r="G17">
        <f>+B3</f>
        <v>8</v>
      </c>
    </row>
    <row r="19" spans="1:7" x14ac:dyDescent="0.25">
      <c r="A19" t="s">
        <v>64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"/>
  <sheetViews>
    <sheetView showGridLines="0" tabSelected="1" workbookViewId="0">
      <selection activeCell="E9" sqref="E9"/>
    </sheetView>
  </sheetViews>
  <sheetFormatPr defaultRowHeight="15" outlineLevelRow="1" x14ac:dyDescent="0.25"/>
  <cols>
    <col min="1" max="1" width="2.28515625" customWidth="1"/>
    <col min="2" max="2" width="5.140625" bestFit="1" customWidth="1"/>
    <col min="3" max="3" width="14.140625" bestFit="1" customWidth="1"/>
    <col min="4" max="4" width="6.140625" customWidth="1"/>
    <col min="5" max="5" width="12" bestFit="1" customWidth="1"/>
    <col min="6" max="6" width="10.85546875" bestFit="1" customWidth="1"/>
    <col min="7" max="8" width="10" bestFit="1" customWidth="1"/>
  </cols>
  <sheetData>
    <row r="1" spans="1:8" x14ac:dyDescent="0.25">
      <c r="A1" s="1" t="s">
        <v>46</v>
      </c>
    </row>
    <row r="2" spans="1:8" x14ac:dyDescent="0.25">
      <c r="A2" s="1" t="s">
        <v>65</v>
      </c>
    </row>
    <row r="3" spans="1:8" x14ac:dyDescent="0.25">
      <c r="A3" s="1" t="s">
        <v>66</v>
      </c>
    </row>
    <row r="6" spans="1:8" ht="15.75" thickBot="1" x14ac:dyDescent="0.3">
      <c r="A6" t="s">
        <v>47</v>
      </c>
    </row>
    <row r="7" spans="1:8" x14ac:dyDescent="0.25">
      <c r="B7" s="14"/>
      <c r="C7" s="14"/>
      <c r="D7" s="14" t="s">
        <v>29</v>
      </c>
      <c r="E7" s="14" t="s">
        <v>51</v>
      </c>
      <c r="F7" s="14" t="s">
        <v>53</v>
      </c>
      <c r="G7" s="14" t="s">
        <v>55</v>
      </c>
      <c r="H7" s="14" t="s">
        <v>55</v>
      </c>
    </row>
    <row r="8" spans="1:8" ht="15.75" thickBot="1" x14ac:dyDescent="0.3">
      <c r="B8" s="15" t="s">
        <v>48</v>
      </c>
      <c r="C8" s="15" t="s">
        <v>49</v>
      </c>
      <c r="D8" s="15" t="s">
        <v>50</v>
      </c>
      <c r="E8" s="15" t="s">
        <v>52</v>
      </c>
      <c r="F8" s="15" t="s">
        <v>54</v>
      </c>
      <c r="G8" s="15" t="s">
        <v>56</v>
      </c>
      <c r="H8" s="15" t="s">
        <v>57</v>
      </c>
    </row>
    <row r="9" spans="1:8" x14ac:dyDescent="0.25">
      <c r="B9" s="5" t="s">
        <v>18</v>
      </c>
      <c r="C9" s="5" t="s">
        <v>44</v>
      </c>
      <c r="D9" s="5">
        <v>0</v>
      </c>
      <c r="E9" s="22">
        <v>-97</v>
      </c>
      <c r="F9" s="5">
        <v>3</v>
      </c>
      <c r="G9" s="5">
        <v>97</v>
      </c>
      <c r="H9" s="5">
        <v>1E+30</v>
      </c>
    </row>
    <row r="10" spans="1:8" ht="15.75" thickBot="1" x14ac:dyDescent="0.3">
      <c r="B10" s="2" t="s">
        <v>19</v>
      </c>
      <c r="C10" s="2" t="s">
        <v>45</v>
      </c>
      <c r="D10" s="2">
        <v>8</v>
      </c>
      <c r="E10" s="2">
        <v>0</v>
      </c>
      <c r="F10" s="2">
        <v>200</v>
      </c>
      <c r="G10" s="2">
        <v>1E+30</v>
      </c>
      <c r="H10" s="2">
        <v>194</v>
      </c>
    </row>
    <row r="12" spans="1:8" ht="15.75" thickBot="1" x14ac:dyDescent="0.3">
      <c r="A12" t="s">
        <v>58</v>
      </c>
    </row>
    <row r="13" spans="1:8" x14ac:dyDescent="0.25">
      <c r="B13" s="14"/>
      <c r="C13" s="14"/>
      <c r="D13" s="14" t="s">
        <v>29</v>
      </c>
      <c r="E13" s="14" t="s">
        <v>59</v>
      </c>
      <c r="F13" s="14" t="s">
        <v>61</v>
      </c>
      <c r="G13" s="14" t="s">
        <v>55</v>
      </c>
      <c r="H13" s="14" t="s">
        <v>55</v>
      </c>
    </row>
    <row r="14" spans="1:8" ht="15.75" thickBot="1" x14ac:dyDescent="0.3">
      <c r="B14" s="15" t="s">
        <v>48</v>
      </c>
      <c r="C14" s="15" t="s">
        <v>49</v>
      </c>
      <c r="D14" s="15" t="s">
        <v>50</v>
      </c>
      <c r="E14" s="15" t="s">
        <v>60</v>
      </c>
      <c r="F14" s="15" t="s">
        <v>62</v>
      </c>
      <c r="G14" s="15" t="s">
        <v>56</v>
      </c>
      <c r="H14" s="15" t="s">
        <v>57</v>
      </c>
    </row>
    <row r="15" spans="1:8" x14ac:dyDescent="0.25">
      <c r="B15" s="17" t="s">
        <v>63</v>
      </c>
      <c r="C15" s="16"/>
      <c r="D15" s="16"/>
      <c r="E15" s="16"/>
      <c r="F15" s="16"/>
      <c r="G15" s="16"/>
      <c r="H15" s="16"/>
    </row>
    <row r="16" spans="1:8" hidden="1" outlineLevel="1" x14ac:dyDescent="0.25">
      <c r="B16" s="5" t="s">
        <v>41</v>
      </c>
      <c r="C16" s="5" t="s">
        <v>24</v>
      </c>
      <c r="D16" s="5">
        <v>32</v>
      </c>
      <c r="E16" s="5">
        <v>0</v>
      </c>
      <c r="F16" s="5">
        <v>36</v>
      </c>
      <c r="G16" s="5">
        <v>1E+30</v>
      </c>
      <c r="H16" s="5">
        <v>4</v>
      </c>
    </row>
    <row r="17" spans="2:8" hidden="1" outlineLevel="1" x14ac:dyDescent="0.25">
      <c r="B17" s="5" t="s">
        <v>42</v>
      </c>
      <c r="C17" s="5" t="s">
        <v>3</v>
      </c>
      <c r="D17" s="5">
        <v>48</v>
      </c>
      <c r="E17" s="5">
        <v>33.333333333333329</v>
      </c>
      <c r="F17" s="5">
        <v>48</v>
      </c>
      <c r="G17" s="5">
        <v>6</v>
      </c>
      <c r="H17" s="5">
        <v>48</v>
      </c>
    </row>
    <row r="18" spans="2:8" ht="15.75" hidden="1" outlineLevel="1" thickBot="1" x14ac:dyDescent="0.3">
      <c r="B18" s="2" t="s">
        <v>43</v>
      </c>
      <c r="C18" s="2" t="s">
        <v>4</v>
      </c>
      <c r="D18" s="2">
        <v>40</v>
      </c>
      <c r="E18" s="2">
        <v>0</v>
      </c>
      <c r="F18" s="2">
        <v>70</v>
      </c>
      <c r="G18" s="2">
        <v>1E+30</v>
      </c>
      <c r="H18" s="2">
        <v>30</v>
      </c>
    </row>
    <row r="19" spans="2:8" collapsed="1" x14ac:dyDescent="0.25">
      <c r="B19" s="13"/>
      <c r="C19" s="13"/>
      <c r="D19" s="13"/>
      <c r="E19" s="13"/>
      <c r="F19" s="13"/>
      <c r="G19" s="13"/>
      <c r="H19" s="13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Informe de sensibilidad</vt:lpstr>
      <vt:lpstr>Informe de límites</vt:lpstr>
      <vt:lpstr>Problema</vt:lpstr>
      <vt:lpstr>Problema modificado</vt:lpstr>
      <vt:lpstr>Sensitivity Report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Maria Gabriela Martinez Lopera</cp:lastModifiedBy>
  <dcterms:created xsi:type="dcterms:W3CDTF">2016-05-24T14:09:14Z</dcterms:created>
  <dcterms:modified xsi:type="dcterms:W3CDTF">2016-09-10T13:28:56Z</dcterms:modified>
</cp:coreProperties>
</file>