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Classification\"/>
    </mc:Choice>
  </mc:AlternateContent>
  <bookViews>
    <workbookView xWindow="0" yWindow="0" windowWidth="28800" windowHeight="11700" firstSheet="2" activeTab="9"/>
  </bookViews>
  <sheets>
    <sheet name="Samples" sheetId="1" r:id="rId1"/>
    <sheet name="Training" sheetId="2" r:id="rId2"/>
    <sheet name="BaselineOld" sheetId="3" r:id="rId3"/>
    <sheet name="Sheet4" sheetId="4" r:id="rId4"/>
    <sheet name="Baseline" sheetId="5" r:id="rId5"/>
    <sheet name="LogReg" sheetId="6" r:id="rId6"/>
    <sheet name="PassAgg" sheetId="7" r:id="rId7"/>
    <sheet name="LogRecOnly4" sheetId="10" r:id="rId8"/>
    <sheet name="XGBoost" sheetId="13" r:id="rId9"/>
    <sheet name="Sheet11" sheetId="11" r:id="rId10"/>
    <sheet name="Sheet12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3" l="1"/>
  <c r="J17" i="13"/>
  <c r="J18" i="13"/>
  <c r="J15" i="13"/>
  <c r="J22" i="13"/>
  <c r="H22" i="13"/>
  <c r="I22" i="13" s="1"/>
  <c r="F22" i="13"/>
  <c r="G22" i="13" s="1"/>
  <c r="D22" i="13"/>
  <c r="E22" i="13" s="1"/>
  <c r="J21" i="13"/>
  <c r="H21" i="13"/>
  <c r="I21" i="13" s="1"/>
  <c r="F21" i="13"/>
  <c r="G21" i="13" s="1"/>
  <c r="D21" i="13"/>
  <c r="E21" i="13" s="1"/>
  <c r="J20" i="13"/>
  <c r="I20" i="13"/>
  <c r="H20" i="13"/>
  <c r="I18" i="13"/>
  <c r="H18" i="13"/>
  <c r="G18" i="13"/>
  <c r="F18" i="13"/>
  <c r="E18" i="13"/>
  <c r="D18" i="13"/>
  <c r="I17" i="13"/>
  <c r="H17" i="13"/>
  <c r="G17" i="13"/>
  <c r="F17" i="13"/>
  <c r="E17" i="13"/>
  <c r="D17" i="13"/>
  <c r="I16" i="13"/>
  <c r="H16" i="13"/>
  <c r="G16" i="13"/>
  <c r="F16" i="13"/>
  <c r="E16" i="13"/>
  <c r="D16" i="13"/>
  <c r="I15" i="13"/>
  <c r="H15" i="13"/>
  <c r="G15" i="13"/>
  <c r="F15" i="13"/>
  <c r="E15" i="13"/>
  <c r="D15" i="13"/>
  <c r="J18" i="7"/>
  <c r="J17" i="7"/>
  <c r="J16" i="7"/>
  <c r="J15" i="7"/>
  <c r="J22" i="10"/>
  <c r="H22" i="10"/>
  <c r="I22" i="10" s="1"/>
  <c r="F22" i="10"/>
  <c r="G22" i="10" s="1"/>
  <c r="D22" i="10"/>
  <c r="E22" i="10" s="1"/>
  <c r="J21" i="10"/>
  <c r="H21" i="10"/>
  <c r="I21" i="10" s="1"/>
  <c r="F21" i="10"/>
  <c r="G21" i="10" s="1"/>
  <c r="D21" i="10"/>
  <c r="E21" i="10" s="1"/>
  <c r="J20" i="10"/>
  <c r="H20" i="10"/>
  <c r="I20" i="10" s="1"/>
  <c r="I18" i="10"/>
  <c r="H18" i="10"/>
  <c r="G18" i="10"/>
  <c r="F18" i="10"/>
  <c r="E18" i="10"/>
  <c r="D18" i="10"/>
  <c r="I17" i="10"/>
  <c r="H17" i="10"/>
  <c r="G17" i="10"/>
  <c r="F17" i="10"/>
  <c r="E17" i="10"/>
  <c r="D17" i="10"/>
  <c r="I16" i="10"/>
  <c r="H16" i="10"/>
  <c r="G16" i="10"/>
  <c r="F16" i="10"/>
  <c r="E16" i="10"/>
  <c r="D16" i="10"/>
  <c r="I15" i="10"/>
  <c r="H15" i="10"/>
  <c r="G15" i="10"/>
  <c r="F15" i="10"/>
  <c r="E15" i="10"/>
  <c r="D15" i="10"/>
  <c r="J22" i="7"/>
  <c r="J21" i="7"/>
  <c r="J20" i="7"/>
  <c r="D15" i="7"/>
  <c r="I19" i="6"/>
  <c r="I20" i="6"/>
  <c r="H22" i="7"/>
  <c r="I22" i="7" s="1"/>
  <c r="H21" i="7"/>
  <c r="I21" i="7" s="1"/>
  <c r="H20" i="7"/>
  <c r="I20" i="7" s="1"/>
  <c r="F22" i="7"/>
  <c r="F21" i="7"/>
  <c r="G21" i="7" s="1"/>
  <c r="D22" i="7"/>
  <c r="E22" i="7" s="1"/>
  <c r="D21" i="7"/>
  <c r="E21" i="7" s="1"/>
  <c r="H16" i="7"/>
  <c r="H17" i="7"/>
  <c r="H18" i="7"/>
  <c r="H15" i="7"/>
  <c r="F16" i="7"/>
  <c r="F17" i="7"/>
  <c r="F18" i="7"/>
  <c r="F15" i="7"/>
  <c r="D16" i="7"/>
  <c r="D17" i="7"/>
  <c r="D18" i="7"/>
  <c r="I16" i="7"/>
  <c r="I17" i="7"/>
  <c r="I18" i="7"/>
  <c r="I15" i="7"/>
  <c r="G16" i="7"/>
  <c r="G17" i="7"/>
  <c r="G18" i="7"/>
  <c r="G15" i="7"/>
  <c r="E18" i="7"/>
  <c r="E17" i="7"/>
  <c r="E16" i="7"/>
  <c r="E15" i="7"/>
  <c r="G22" i="7"/>
  <c r="E20" i="6"/>
  <c r="E19" i="6"/>
  <c r="G20" i="6"/>
  <c r="G19" i="6"/>
  <c r="I18" i="6"/>
  <c r="I12" i="6"/>
  <c r="I13" i="6"/>
  <c r="I14" i="6"/>
  <c r="I15" i="6"/>
  <c r="I16" i="6"/>
  <c r="I11" i="6"/>
  <c r="G12" i="6"/>
  <c r="G13" i="6"/>
  <c r="G14" i="6"/>
  <c r="G15" i="6"/>
  <c r="G16" i="6"/>
  <c r="G11" i="6"/>
  <c r="E12" i="6"/>
  <c r="E13" i="6"/>
  <c r="E14" i="6"/>
  <c r="E15" i="6"/>
  <c r="E16" i="6"/>
  <c r="E11" i="6"/>
  <c r="F26" i="1"/>
  <c r="D26" i="1"/>
  <c r="G25" i="1"/>
  <c r="E25" i="1"/>
  <c r="G24" i="1"/>
  <c r="E24" i="1"/>
  <c r="G23" i="1"/>
  <c r="E23" i="1"/>
  <c r="G22" i="1"/>
  <c r="E22" i="1"/>
  <c r="G21" i="1"/>
  <c r="E21" i="1"/>
  <c r="G20" i="1"/>
  <c r="E20" i="1"/>
  <c r="G10" i="1"/>
  <c r="G11" i="1"/>
  <c r="G12" i="1"/>
  <c r="G13" i="1"/>
  <c r="G14" i="1"/>
  <c r="G9" i="1"/>
  <c r="N9" i="2"/>
  <c r="N15" i="2"/>
  <c r="N10" i="2"/>
  <c r="N11" i="2"/>
  <c r="N12" i="2"/>
  <c r="N13" i="2"/>
  <c r="N14" i="2"/>
  <c r="L10" i="2"/>
  <c r="L11" i="2"/>
  <c r="L12" i="2"/>
  <c r="L13" i="2"/>
  <c r="L14" i="2"/>
  <c r="L9" i="2"/>
  <c r="I9" i="2"/>
  <c r="I10" i="2"/>
  <c r="I11" i="2"/>
  <c r="I12" i="2"/>
  <c r="I13" i="2"/>
  <c r="I14" i="2"/>
  <c r="F10" i="2"/>
  <c r="F11" i="2"/>
  <c r="F12" i="2"/>
  <c r="F13" i="2"/>
  <c r="F14" i="2"/>
  <c r="F9" i="2"/>
  <c r="K10" i="2"/>
  <c r="K11" i="2"/>
  <c r="K12" i="2"/>
  <c r="K13" i="2"/>
  <c r="K14" i="2"/>
  <c r="K9" i="2"/>
  <c r="H10" i="2"/>
  <c r="H11" i="2"/>
  <c r="H12" i="2"/>
  <c r="H13" i="2"/>
  <c r="H14" i="2"/>
  <c r="H9" i="2"/>
  <c r="E10" i="2"/>
  <c r="E11" i="2"/>
  <c r="E12" i="2"/>
  <c r="E13" i="2"/>
  <c r="E14" i="2"/>
  <c r="E9" i="2"/>
  <c r="F15" i="1"/>
  <c r="J15" i="2"/>
  <c r="G15" i="2"/>
  <c r="D15" i="2"/>
  <c r="E10" i="1"/>
  <c r="E11" i="1"/>
  <c r="E12" i="1"/>
  <c r="E13" i="1"/>
  <c r="E14" i="1"/>
  <c r="E9" i="1"/>
  <c r="D15" i="1"/>
</calcChain>
</file>

<file path=xl/sharedStrings.xml><?xml version="1.0" encoding="utf-8"?>
<sst xmlns="http://schemas.openxmlformats.org/spreadsheetml/2006/main" count="305" uniqueCount="85">
  <si>
    <t>Purkinje</t>
  </si>
  <si>
    <t>Complex Spikes</t>
  </si>
  <si>
    <t>Granule</t>
  </si>
  <si>
    <t>Golgi</t>
  </si>
  <si>
    <t>MF</t>
  </si>
  <si>
    <t>MLI</t>
  </si>
  <si>
    <t>After</t>
  </si>
  <si>
    <t>Before</t>
  </si>
  <si>
    <t>Total</t>
  </si>
  <si>
    <t>Training</t>
  </si>
  <si>
    <t>Testing</t>
  </si>
  <si>
    <t>Validation</t>
  </si>
  <si>
    <t>Precision</t>
  </si>
  <si>
    <t>Recall</t>
  </si>
  <si>
    <t>F1-Score</t>
  </si>
  <si>
    <t>Support</t>
  </si>
  <si>
    <t>Overall accuracy</t>
  </si>
  <si>
    <t xml:space="preserve">Macro avg </t>
  </si>
  <si>
    <t>Weighted avg</t>
  </si>
  <si>
    <t>Pk</t>
  </si>
  <si>
    <t>CS</t>
  </si>
  <si>
    <t>Gr</t>
  </si>
  <si>
    <t>Go</t>
  </si>
  <si>
    <t>var. Baseline</t>
  </si>
  <si>
    <t>Validation set</t>
  </si>
  <si>
    <t>Model</t>
  </si>
  <si>
    <t>F-Score</t>
  </si>
  <si>
    <t>Test</t>
  </si>
  <si>
    <t>Logistic Regression</t>
  </si>
  <si>
    <t>PassiveAggresive Classifier</t>
  </si>
  <si>
    <t>GLM</t>
  </si>
  <si>
    <t>Decision Tree Classifier</t>
  </si>
  <si>
    <t>Random Forest Classifier</t>
  </si>
  <si>
    <t>XGBoost</t>
  </si>
  <si>
    <t>Tree-based</t>
  </si>
  <si>
    <t>Support Vector Machines</t>
  </si>
  <si>
    <t>Naïve Bayes</t>
  </si>
  <si>
    <t>Gaussian Process Classifier</t>
  </si>
  <si>
    <t>Probabilistic</t>
  </si>
  <si>
    <t>KNN</t>
  </si>
  <si>
    <t>Neural Networks</t>
  </si>
  <si>
    <t>Pending</t>
  </si>
  <si>
    <t>18-08-30_YC001_probe1</t>
  </si>
  <si>
    <t>18-08-30_YC002_probe1</t>
  </si>
  <si>
    <t>18-08-31_YC003_probe1</t>
  </si>
  <si>
    <t>18-08-31_YC004_probe1</t>
  </si>
  <si>
    <t>18-09-03_YC005_probe1</t>
  </si>
  <si>
    <t>18-12-13_YC008_probe1</t>
  </si>
  <si>
    <t>18-12-17_YC009_probe1</t>
  </si>
  <si>
    <t>18-12-17_YC010_probe1</t>
  </si>
  <si>
    <t>18-12-18_YC010_probe1</t>
  </si>
  <si>
    <t>19-01-16_YC011_probe1</t>
  </si>
  <si>
    <t>19-01-23_YC013_probe1</t>
  </si>
  <si>
    <t>19-01-24_YC013_probe1</t>
  </si>
  <si>
    <t>19-08-14_YC015_probe1</t>
  </si>
  <si>
    <t>19-08-14_YC015_probe2</t>
  </si>
  <si>
    <t>19-08-14_YC016_probe1</t>
  </si>
  <si>
    <t>19-08-14_YC016_probe2</t>
  </si>
  <si>
    <t>19-08-15_YC016_probe1</t>
  </si>
  <si>
    <t>19-08-16_YC014_probe1</t>
  </si>
  <si>
    <t>19-08-16_YC015_probe1</t>
  </si>
  <si>
    <t>19-09-30_YC017_probe1</t>
  </si>
  <si>
    <t>19-09-30_YC018_probe1</t>
  </si>
  <si>
    <t>19-10-01_YC017_probe1</t>
  </si>
  <si>
    <t>19-10-02_YC019_probe1</t>
  </si>
  <si>
    <t>19-10-02_YC020_probe1</t>
  </si>
  <si>
    <t>19-10-03_YC019_probe1</t>
  </si>
  <si>
    <t>19-10-03_YC020_probe1</t>
  </si>
  <si>
    <t>19-10-22_YC022_probe1</t>
  </si>
  <si>
    <t>19-10-23_YC022_probe1</t>
  </si>
  <si>
    <t>19-11-08_YC038_probe2</t>
  </si>
  <si>
    <t>19-11-05_YC037_probe1</t>
  </si>
  <si>
    <t>19-11-05_YC036_probe1</t>
  </si>
  <si>
    <t>19-11-04_YC037_probe1</t>
  </si>
  <si>
    <t>19-11-04_YC036_probe1</t>
  </si>
  <si>
    <t>19-11-11_YC040_probe1</t>
  </si>
  <si>
    <t>18-09-03_YC006_probe1</t>
  </si>
  <si>
    <t>19-11-14_YC030_probe1</t>
  </si>
  <si>
    <t>19-01-23_YC012_probe1</t>
  </si>
  <si>
    <t>19-01-24_YC012_probe1</t>
  </si>
  <si>
    <t>19-11-14_YC029_probe1</t>
  </si>
  <si>
    <t>20-15-06_DK186_probe1</t>
  </si>
  <si>
    <t>19-12-13_YC007_probe1</t>
  </si>
  <si>
    <t>19-10-28_YC031_probe1</t>
  </si>
  <si>
    <t>20-27-06_DK187_probe1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</si>
</sst>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 tint="-0.499984740745262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9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9" fontId="3" fillId="2" borderId="0" xfId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9" fontId="3" fillId="3" borderId="0" xfId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9" fontId="3" fillId="0" borderId="0" xfId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3" fillId="3" borderId="1" xfId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9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9" fontId="3" fillId="0" borderId="0" xfId="1" applyFont="1" applyFill="1" applyAlignment="1">
      <alignment horizontal="left" vertical="center"/>
    </xf>
    <xf numFmtId="9" fontId="3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9" fontId="4" fillId="0" borderId="0" xfId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5" fillId="0" borderId="0" xfId="0" applyFont="1"/>
    <xf numFmtId="9" fontId="5" fillId="0" borderId="0" xfId="1" applyFont="1"/>
    <xf numFmtId="0" fontId="4" fillId="0" borderId="0" xfId="0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9" fontId="6" fillId="0" borderId="0" xfId="1" applyFont="1" applyFill="1" applyAlignment="1">
      <alignment horizontal="left" vertical="center"/>
    </xf>
    <xf numFmtId="9" fontId="6" fillId="0" borderId="1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Sampled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Samples!$C$9:$C$14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Samples!$D$9:$D$14</c:f>
              <c:numCache>
                <c:formatCode>General</c:formatCode>
                <c:ptCount val="6"/>
                <c:pt idx="0">
                  <c:v>517</c:v>
                </c:pt>
                <c:pt idx="1">
                  <c:v>147</c:v>
                </c:pt>
                <c:pt idx="2">
                  <c:v>61</c:v>
                </c:pt>
                <c:pt idx="3">
                  <c:v>7</c:v>
                </c:pt>
                <c:pt idx="4">
                  <c:v>72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D4F-9310-1C46852D8242}"/>
            </c:ext>
          </c:extLst>
        </c:ser>
        <c:ser>
          <c:idx val="0"/>
          <c:order val="1"/>
          <c:tx>
            <c:v>Upsampled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Samples!$C$9:$C$14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Samples!$F$9:$F$14</c:f>
              <c:numCache>
                <c:formatCode>General</c:formatCode>
                <c:ptCount val="6"/>
                <c:pt idx="0">
                  <c:v>517</c:v>
                </c:pt>
                <c:pt idx="1">
                  <c:v>147</c:v>
                </c:pt>
                <c:pt idx="2">
                  <c:v>75</c:v>
                </c:pt>
                <c:pt idx="3">
                  <c:v>70</c:v>
                </c:pt>
                <c:pt idx="4">
                  <c:v>72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D4F-9310-1C46852D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83888"/>
        <c:axId val="1059384304"/>
      </c:bar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F-Score (PassiveAggresive)</c:v>
          </c:tx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cat>
            <c:strRef>
              <c:f>PassAgg!$C$27:$C$30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PassAgg!$H$27:$H$30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0.84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8-4B8D-9F27-49BFD40C0614}"/>
            </c:ext>
          </c:extLst>
        </c:ser>
        <c:ser>
          <c:idx val="1"/>
          <c:order val="1"/>
          <c:tx>
            <c:v>F-Score (LogisticRegression)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PassAgg!$C$27:$C$30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LogReg!$H$48:$H$51</c:f>
              <c:numCache>
                <c:formatCode>0%</c:formatCode>
                <c:ptCount val="4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8-4B8D-9F27-49BFD40C0614}"/>
            </c:ext>
          </c:extLst>
        </c:ser>
        <c:ser>
          <c:idx val="0"/>
          <c:order val="2"/>
          <c:tx>
            <c:v>F-Score (Baseline)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PassAgg!$C$27:$C$30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Baseline!$F$30:$F$33</c:f>
              <c:numCache>
                <c:formatCode>0%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0.56000000000000005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8-4B8D-9F27-49BFD40C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F-Score (DecisionTree)</c:v>
          </c:tx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cat>
            <c:strRef>
              <c:f>LogRecOnly4!$C$27:$C$30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LogRecOnly4!$H$27:$H$30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6AF-8C3A-035F232E4674}"/>
            </c:ext>
          </c:extLst>
        </c:ser>
        <c:ser>
          <c:idx val="1"/>
          <c:order val="1"/>
          <c:tx>
            <c:v>F-Score (LogisticRegression)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LogRecOnly4!$C$27:$C$30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LogReg!$H$48:$H$51</c:f>
              <c:numCache>
                <c:formatCode>0%</c:formatCode>
                <c:ptCount val="4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6AF-8C3A-035F232E4674}"/>
            </c:ext>
          </c:extLst>
        </c:ser>
        <c:ser>
          <c:idx val="0"/>
          <c:order val="2"/>
          <c:tx>
            <c:v>F-Score (Baseline)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LogRecOnly4!$C$27:$C$30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Baseline!$F$30:$F$33</c:f>
              <c:numCache>
                <c:formatCode>0%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0.56000000000000005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5-46AF-8C3A-035F232E4674}"/>
            </c:ext>
          </c:extLst>
        </c:ser>
        <c:ser>
          <c:idx val="2"/>
          <c:order val="3"/>
          <c:tx>
            <c:v>F-Score (PassiveAggresive)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PassAgg!$H$27:$H$30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0.84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6AF-8C3A-035F232E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F-Score (DecisionTree)</c:v>
          </c:tx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XGBoost!$H$27:$H$30</c:f>
              <c:numCache>
                <c:formatCode>0%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A-4671-863E-EA78D75656E7}"/>
            </c:ext>
          </c:extLst>
        </c:ser>
        <c:ser>
          <c:idx val="1"/>
          <c:order val="1"/>
          <c:tx>
            <c:v>F-Score (LogisticRegression)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LogReg!$H$48:$H$51</c:f>
              <c:numCache>
                <c:formatCode>0%</c:formatCode>
                <c:ptCount val="4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A-4671-863E-EA78D75656E7}"/>
            </c:ext>
          </c:extLst>
        </c:ser>
        <c:ser>
          <c:idx val="0"/>
          <c:order val="2"/>
          <c:tx>
            <c:v>F-Score (Baseline)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Baseline!$F$30:$F$33</c:f>
              <c:numCache>
                <c:formatCode>0%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0.56000000000000005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A-4671-863E-EA78D75656E7}"/>
            </c:ext>
          </c:extLst>
        </c:ser>
        <c:ser>
          <c:idx val="2"/>
          <c:order val="3"/>
          <c:tx>
            <c:v>F-Score (PassiveAggresive)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PassAgg!$H$27:$H$30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0.84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A-4671-863E-EA78D756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Precision (XGBoost)</c:v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rgbClr val="0070C0"/>
                </a:solidFill>
                <a:prstDash val="sysDash"/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XGBoost!$D$27:$D$30</c:f>
              <c:numCache>
                <c:formatCode>0%</c:formatCode>
                <c:ptCount val="4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0-406A-B6C2-FD4F470D9CCD}"/>
            </c:ext>
          </c:extLst>
        </c:ser>
        <c:ser>
          <c:idx val="1"/>
          <c:order val="1"/>
          <c:tx>
            <c:v>Precision (LogisticRegression)</c:v>
          </c:tx>
          <c:spPr>
            <a:ln w="127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  <a:prstDash val="sysDash"/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LogRecOnly4!$D$5:$D$8</c:f>
              <c:numCache>
                <c:formatCode>0%</c:formatCode>
                <c:ptCount val="4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0-406A-B6C2-FD4F470D9CCD}"/>
            </c:ext>
          </c:extLst>
        </c:ser>
        <c:ser>
          <c:idx val="0"/>
          <c:order val="2"/>
          <c:tx>
            <c:v>Precision (Baseline)</c:v>
          </c:tx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strRef>
              <c:f>XGBoost!$C$27:$C$30</c:f>
              <c:strCache>
                <c:ptCount val="4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MF</c:v>
                </c:pt>
              </c:strCache>
            </c:strRef>
          </c:cat>
          <c:val>
            <c:numRef>
              <c:f>Baseline!$D$30:$D$33</c:f>
              <c:numCache>
                <c:formatCode>0%</c:formatCode>
                <c:ptCount val="4"/>
                <c:pt idx="0">
                  <c:v>0.99</c:v>
                </c:pt>
                <c:pt idx="1">
                  <c:v>0.78</c:v>
                </c:pt>
                <c:pt idx="2">
                  <c:v>0.64</c:v>
                </c:pt>
                <c:pt idx="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0-406A-B6C2-FD4F470D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Samples!$C$9:$C$14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Samples!$E$9:$E$14</c:f>
              <c:numCache>
                <c:formatCode>0%</c:formatCode>
                <c:ptCount val="6"/>
                <c:pt idx="0">
                  <c:v>0.63985148514851486</c:v>
                </c:pt>
                <c:pt idx="1">
                  <c:v>0.18193069306930693</c:v>
                </c:pt>
                <c:pt idx="2">
                  <c:v>7.5495049504950493E-2</c:v>
                </c:pt>
                <c:pt idx="3">
                  <c:v>8.6633663366336641E-3</c:v>
                </c:pt>
                <c:pt idx="4">
                  <c:v>8.9108910891089105E-2</c:v>
                </c:pt>
                <c:pt idx="5">
                  <c:v>4.9504950495049506E-3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A13-91B6-C194F7B25550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Samples!$C$9:$C$14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Samples!$G$9:$G$14</c:f>
              <c:numCache>
                <c:formatCode>0%</c:formatCode>
                <c:ptCount val="6"/>
                <c:pt idx="0">
                  <c:v>0.54363827549947419</c:v>
                </c:pt>
                <c:pt idx="1">
                  <c:v>0.15457413249211358</c:v>
                </c:pt>
                <c:pt idx="2">
                  <c:v>7.8864353312302835E-2</c:v>
                </c:pt>
                <c:pt idx="3">
                  <c:v>7.3606729758149317E-2</c:v>
                </c:pt>
                <c:pt idx="4">
                  <c:v>7.5709779179810727E-2</c:v>
                </c:pt>
                <c:pt idx="5">
                  <c:v>7.3606729758149317E-2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A-4A13-91B6-C194F7B2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83888"/>
        <c:axId val="1059384304"/>
      </c:bar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Samples!$C$9:$C$14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Samples!$G$9:$G$14</c:f>
              <c:numCache>
                <c:formatCode>0%</c:formatCode>
                <c:ptCount val="6"/>
                <c:pt idx="0">
                  <c:v>0.54363827549947419</c:v>
                </c:pt>
                <c:pt idx="1">
                  <c:v>0.15457413249211358</c:v>
                </c:pt>
                <c:pt idx="2">
                  <c:v>7.8864353312302835E-2</c:v>
                </c:pt>
                <c:pt idx="3">
                  <c:v>7.3606729758149317E-2</c:v>
                </c:pt>
                <c:pt idx="4">
                  <c:v>7.5709779179810727E-2</c:v>
                </c:pt>
                <c:pt idx="5">
                  <c:v>7.3606729758149317E-2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B-4790-B496-F305339A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383888"/>
        <c:axId val="1059384304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728859792689579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AAB-4790-B496-F305339AC133}"/>
                </c:ext>
              </c:extLst>
            </c:dLbl>
            <c:dLbl>
              <c:idx val="1"/>
              <c:layout>
                <c:manualLayout>
                  <c:x val="6.5466448445171046E-3"/>
                  <c:y val="-1.425315572209818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AAB-4790-B496-F305339AC133}"/>
                </c:ext>
              </c:extLst>
            </c:dLbl>
            <c:dLbl>
              <c:idx val="2"/>
              <c:layout>
                <c:manualLayout>
                  <c:x val="-6.5466448445171853E-3"/>
                  <c:y val="-2.3323615160349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AAB-4790-B496-F305339AC133}"/>
                </c:ext>
              </c:extLst>
            </c:dLbl>
            <c:dLbl>
              <c:idx val="3"/>
              <c:layout>
                <c:manualLayout>
                  <c:x val="-6.546644844517265E-3"/>
                  <c:y val="-2.3323615160349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AAB-4790-B496-F305339AC133}"/>
                </c:ext>
              </c:extLst>
            </c:dLbl>
            <c:dLbl>
              <c:idx val="4"/>
              <c:layout>
                <c:manualLayout>
                  <c:x val="-2.1822149481723948E-3"/>
                  <c:y val="-1.943634596695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AAB-4790-B496-F305339AC133}"/>
                </c:ext>
              </c:extLst>
            </c:dLbl>
            <c:dLbl>
              <c:idx val="5"/>
              <c:layout>
                <c:manualLayout>
                  <c:x val="0"/>
                  <c:y val="-2.3323615160349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AAB-4790-B496-F305339AC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Samples!$F$9:$F$14</c:f>
              <c:numCache>
                <c:formatCode>General</c:formatCode>
                <c:ptCount val="6"/>
                <c:pt idx="0">
                  <c:v>517</c:v>
                </c:pt>
                <c:pt idx="1">
                  <c:v>147</c:v>
                </c:pt>
                <c:pt idx="2">
                  <c:v>75</c:v>
                </c:pt>
                <c:pt idx="3">
                  <c:v>70</c:v>
                </c:pt>
                <c:pt idx="4">
                  <c:v>72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B-4790-B496-F305339A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355152"/>
        <c:axId val="13993539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%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valAx>
        <c:axId val="1399353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Number of 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399355152"/>
        <c:crosses val="max"/>
        <c:crossBetween val="between"/>
      </c:valAx>
      <c:catAx>
        <c:axId val="139935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9353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Training!$D$9:$D$14</c:f>
              <c:numCache>
                <c:formatCode>General</c:formatCode>
                <c:ptCount val="6"/>
                <c:pt idx="0">
                  <c:v>310</c:v>
                </c:pt>
                <c:pt idx="1">
                  <c:v>88</c:v>
                </c:pt>
                <c:pt idx="2">
                  <c:v>45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A-4121-AB09-1947FC20E5FB}"/>
            </c:ext>
          </c:extLst>
        </c:ser>
        <c:ser>
          <c:idx val="0"/>
          <c:order val="1"/>
          <c:tx>
            <c:v>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Training!$G$9:$G$14</c:f>
              <c:numCache>
                <c:formatCode>General</c:formatCode>
                <c:ptCount val="6"/>
                <c:pt idx="0">
                  <c:v>103</c:v>
                </c:pt>
                <c:pt idx="1">
                  <c:v>29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A-4121-AB09-1947FC20E5FB}"/>
            </c:ext>
          </c:extLst>
        </c:ser>
        <c:ser>
          <c:idx val="2"/>
          <c:order val="2"/>
          <c:tx>
            <c:v>Validation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Training!$J$9:$J$14</c:f>
              <c:numCache>
                <c:formatCode>General</c:formatCode>
                <c:ptCount val="6"/>
                <c:pt idx="0">
                  <c:v>104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A-4121-AB09-1947FC20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83888"/>
        <c:axId val="1059384304"/>
      </c:bar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Training!$F$9:$F$14</c:f>
              <c:numCache>
                <c:formatCode>0%</c:formatCode>
                <c:ptCount val="6"/>
                <c:pt idx="0">
                  <c:v>0.32597266035751843</c:v>
                </c:pt>
                <c:pt idx="1">
                  <c:v>9.2534174553101992E-2</c:v>
                </c:pt>
                <c:pt idx="2">
                  <c:v>4.7318611987381701E-2</c:v>
                </c:pt>
                <c:pt idx="3">
                  <c:v>4.4164037854889593E-2</c:v>
                </c:pt>
                <c:pt idx="4">
                  <c:v>4.5215562565720298E-2</c:v>
                </c:pt>
                <c:pt idx="5">
                  <c:v>4.4164037854889593E-2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D-4962-B76C-E3450FAA9A27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Training!$I$9:$I$14</c:f>
              <c:numCache>
                <c:formatCode>0%</c:formatCode>
                <c:ptCount val="6"/>
                <c:pt idx="0">
                  <c:v>0.10830704521556257</c:v>
                </c:pt>
                <c:pt idx="1">
                  <c:v>3.0494216614090432E-2</c:v>
                </c:pt>
                <c:pt idx="2">
                  <c:v>1.5772870662460567E-2</c:v>
                </c:pt>
                <c:pt idx="3">
                  <c:v>1.4721345951629864E-2</c:v>
                </c:pt>
                <c:pt idx="4">
                  <c:v>1.5772870662460567E-2</c:v>
                </c:pt>
                <c:pt idx="5">
                  <c:v>1.4721345951629864E-2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D-4962-B76C-E3450FAA9A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Training!$L$9:$L$14</c:f>
              <c:numCache>
                <c:formatCode>0%</c:formatCode>
                <c:ptCount val="6"/>
                <c:pt idx="0">
                  <c:v>0.10935856992639327</c:v>
                </c:pt>
                <c:pt idx="1">
                  <c:v>3.1545741324921134E-2</c:v>
                </c:pt>
                <c:pt idx="2">
                  <c:v>1.5772870662460567E-2</c:v>
                </c:pt>
                <c:pt idx="3">
                  <c:v>1.4721345951629864E-2</c:v>
                </c:pt>
                <c:pt idx="4">
                  <c:v>1.4721345951629864E-2</c:v>
                </c:pt>
                <c:pt idx="5">
                  <c:v>1.4721345951629864E-2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D-4962-B76C-E3450FAA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83888"/>
        <c:axId val="1059384304"/>
      </c:bar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BaselineOld!$C$9:$C$14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BaselineOld!$G$9:$G$14</c:f>
              <c:numCache>
                <c:formatCode>General</c:formatCode>
                <c:ptCount val="6"/>
                <c:pt idx="0">
                  <c:v>517</c:v>
                </c:pt>
                <c:pt idx="1">
                  <c:v>147</c:v>
                </c:pt>
                <c:pt idx="2">
                  <c:v>75</c:v>
                </c:pt>
                <c:pt idx="3">
                  <c:v>70</c:v>
                </c:pt>
                <c:pt idx="4">
                  <c:v>72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8-49E2-AC3C-1829A8A0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383888"/>
        <c:axId val="105938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BaselineOld!$E$9:$E$14</c:f>
              <c:numCache>
                <c:formatCode>0%</c:formatCode>
                <c:ptCount val="6"/>
                <c:pt idx="0">
                  <c:v>0.73</c:v>
                </c:pt>
                <c:pt idx="1">
                  <c:v>0.9</c:v>
                </c:pt>
                <c:pt idx="2">
                  <c:v>0.49</c:v>
                </c:pt>
                <c:pt idx="3">
                  <c:v>0.2</c:v>
                </c:pt>
                <c:pt idx="4">
                  <c:v>0.14000000000000001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8-49E2-AC3C-1829A8A0D2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BaselineOld!$D$9:$D$14</c:f>
              <c:numCache>
                <c:formatCode>0%</c:formatCode>
                <c:ptCount val="6"/>
                <c:pt idx="0">
                  <c:v>0.98</c:v>
                </c:pt>
                <c:pt idx="1">
                  <c:v>0.78</c:v>
                </c:pt>
                <c:pt idx="2">
                  <c:v>0.32</c:v>
                </c:pt>
                <c:pt idx="3">
                  <c:v>0.11</c:v>
                </c:pt>
                <c:pt idx="4">
                  <c:v>0.23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8-49E2-AC3C-1829A8A0D2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BaselineOld!$D$9:$D$14</c:f>
              <c:numCache>
                <c:formatCode>0%</c:formatCode>
                <c:ptCount val="6"/>
                <c:pt idx="0">
                  <c:v>0.98</c:v>
                </c:pt>
                <c:pt idx="1">
                  <c:v>0.78</c:v>
                </c:pt>
                <c:pt idx="2">
                  <c:v>0.32</c:v>
                </c:pt>
                <c:pt idx="3">
                  <c:v>0.11</c:v>
                </c:pt>
                <c:pt idx="4">
                  <c:v>0.23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8-49E2-AC3C-1829A8A0D26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BaselineOld!$F$9:$F$14</c:f>
              <c:numCache>
                <c:formatCode>0%</c:formatCode>
                <c:ptCount val="6"/>
                <c:pt idx="0">
                  <c:v>0.83</c:v>
                </c:pt>
                <c:pt idx="1">
                  <c:v>0.84</c:v>
                </c:pt>
                <c:pt idx="2">
                  <c:v>0.39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8-49E2-AC3C-1829A8A0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355152"/>
        <c:axId val="13993539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valAx>
        <c:axId val="1399353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55152"/>
        <c:crosses val="max"/>
        <c:crossBetween val="between"/>
      </c:valAx>
      <c:catAx>
        <c:axId val="139935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935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BaselineOld!$C$22:$C$27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BaselineOld!$E$22:$E$27</c:f>
              <c:numCache>
                <c:formatCode>0%</c:formatCode>
                <c:ptCount val="6"/>
                <c:pt idx="0">
                  <c:v>0.73</c:v>
                </c:pt>
                <c:pt idx="1">
                  <c:v>0.91</c:v>
                </c:pt>
                <c:pt idx="2">
                  <c:v>0.49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5-40D9-960C-69B5F4A021D3}"/>
            </c:ext>
          </c:extLst>
        </c:ser>
        <c:ser>
          <c:idx val="2"/>
          <c:order val="1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BaselineOld!$C$22:$C$27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BaselineOld!$D$22:$D$27</c:f>
              <c:numCache>
                <c:formatCode>0%</c:formatCode>
                <c:ptCount val="6"/>
                <c:pt idx="0">
                  <c:v>0.99</c:v>
                </c:pt>
                <c:pt idx="1">
                  <c:v>0.79</c:v>
                </c:pt>
                <c:pt idx="2">
                  <c:v>0.6</c:v>
                </c:pt>
                <c:pt idx="3">
                  <c:v>0.02</c:v>
                </c:pt>
                <c:pt idx="4">
                  <c:v>0.26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5-40D9-960C-69B5F4A021D3}"/>
            </c:ext>
          </c:extLst>
        </c:ser>
        <c:ser>
          <c:idx val="4"/>
          <c:order val="2"/>
          <c:tx>
            <c:v>F-Score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cat>
            <c:strRef>
              <c:f>BaselineOld!$C$22:$C$27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BaselineOld!$F$22:$F$27</c:f>
              <c:numCache>
                <c:formatCode>0%</c:formatCode>
                <c:ptCount val="6"/>
                <c:pt idx="0">
                  <c:v>0.84</c:v>
                </c:pt>
                <c:pt idx="1">
                  <c:v>0.85</c:v>
                </c:pt>
                <c:pt idx="2">
                  <c:v>0.54</c:v>
                </c:pt>
                <c:pt idx="3">
                  <c:v>0.04</c:v>
                </c:pt>
                <c:pt idx="4">
                  <c:v>0.19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5-40D9-960C-69B5F4A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Precision (Baseline model)</c:v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Baseline!$C$7:$C$12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Baseline!$D$7:$D$12</c:f>
              <c:numCache>
                <c:formatCode>0%</c:formatCode>
                <c:ptCount val="6"/>
                <c:pt idx="0">
                  <c:v>0.99</c:v>
                </c:pt>
                <c:pt idx="1">
                  <c:v>0.78</c:v>
                </c:pt>
                <c:pt idx="2">
                  <c:v>0.64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8-43E8-90E5-E457C36E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Precision (LogisticRegression)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">
                <a:solidFill>
                  <a:srgbClr val="0070C0"/>
                </a:solidFill>
                <a:prstDash val="dash"/>
              </a:ln>
              <a:effectLst/>
            </c:spPr>
          </c:marker>
          <c:cat>
            <c:strRef>
              <c:f>LogReg!$C$25:$C$30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LogReg!$D$25:$D$30</c:f>
              <c:numCache>
                <c:formatCode>0%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0.95</c:v>
                </c:pt>
                <c:pt idx="3">
                  <c:v>0.43</c:v>
                </c:pt>
                <c:pt idx="4">
                  <c:v>0.93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4-4F53-936E-71A6C8DED160}"/>
            </c:ext>
          </c:extLst>
        </c:ser>
        <c:ser>
          <c:idx val="0"/>
          <c:order val="1"/>
          <c:tx>
            <c:v>Precision (Baseline)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strRef>
              <c:f>LogReg!$C$25:$C$30</c:f>
              <c:strCache>
                <c:ptCount val="6"/>
                <c:pt idx="0">
                  <c:v>Purkinje</c:v>
                </c:pt>
                <c:pt idx="1">
                  <c:v>Complex Spikes</c:v>
                </c:pt>
                <c:pt idx="2">
                  <c:v>Granule</c:v>
                </c:pt>
                <c:pt idx="3">
                  <c:v>Golgi</c:v>
                </c:pt>
                <c:pt idx="4">
                  <c:v>MF</c:v>
                </c:pt>
                <c:pt idx="5">
                  <c:v>MLI</c:v>
                </c:pt>
              </c:strCache>
            </c:strRef>
          </c:cat>
          <c:val>
            <c:numRef>
              <c:f>Baseline!$D$7:$D$12</c:f>
              <c:numCache>
                <c:formatCode>0%</c:formatCode>
                <c:ptCount val="6"/>
                <c:pt idx="0">
                  <c:v>0.99</c:v>
                </c:pt>
                <c:pt idx="1">
                  <c:v>0.78</c:v>
                </c:pt>
                <c:pt idx="2">
                  <c:v>0.64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4-4F53-936E-71A6C8DE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3888"/>
        <c:axId val="1059384304"/>
      </c:lineChart>
      <c:catAx>
        <c:axId val="10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304"/>
        <c:crosses val="autoZero"/>
        <c:auto val="1"/>
        <c:lblAlgn val="ctr"/>
        <c:lblOffset val="100"/>
        <c:noMultiLvlLbl val="0"/>
      </c:catAx>
      <c:valAx>
        <c:axId val="10593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2</xdr:row>
      <xdr:rowOff>28574</xdr:rowOff>
    </xdr:from>
    <xdr:to>
      <xdr:col>18</xdr:col>
      <xdr:colOff>219074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20</xdr:row>
      <xdr:rowOff>38100</xdr:rowOff>
    </xdr:from>
    <xdr:to>
      <xdr:col>18</xdr:col>
      <xdr:colOff>228600</xdr:colOff>
      <xdr:row>37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2</xdr:row>
      <xdr:rowOff>57150</xdr:rowOff>
    </xdr:from>
    <xdr:to>
      <xdr:col>30</xdr:col>
      <xdr:colOff>114300</xdr:colOff>
      <xdr:row>21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564172</xdr:colOff>
      <xdr:row>16</xdr:row>
      <xdr:rowOff>183173</xdr:rowOff>
    </xdr:from>
    <xdr:to>
      <xdr:col>25</xdr:col>
      <xdr:colOff>593480</xdr:colOff>
      <xdr:row>21</xdr:row>
      <xdr:rowOff>139212</xdr:rowOff>
    </xdr:to>
    <xdr:sp macro="" textlink="">
      <xdr:nvSpPr>
        <xdr:cNvPr id="6" name="Rounded Rectangle 5"/>
        <xdr:cNvSpPr/>
      </xdr:nvSpPr>
      <xdr:spPr>
        <a:xfrm>
          <a:off x="15562384" y="3231173"/>
          <a:ext cx="637442" cy="908539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17</xdr:row>
      <xdr:rowOff>0</xdr:rowOff>
    </xdr:from>
    <xdr:to>
      <xdr:col>28</xdr:col>
      <xdr:colOff>570034</xdr:colOff>
      <xdr:row>21</xdr:row>
      <xdr:rowOff>139212</xdr:rowOff>
    </xdr:to>
    <xdr:sp macro="" textlink="">
      <xdr:nvSpPr>
        <xdr:cNvPr id="7" name="Rounded Rectangle 6"/>
        <xdr:cNvSpPr/>
      </xdr:nvSpPr>
      <xdr:spPr>
        <a:xfrm>
          <a:off x="17363342" y="3238500"/>
          <a:ext cx="637442" cy="901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3</xdr:row>
      <xdr:rowOff>66674</xdr:rowOff>
    </xdr:from>
    <xdr:to>
      <xdr:col>24</xdr:col>
      <xdr:colOff>323849</xdr:colOff>
      <xdr:row>20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171450</xdr:rowOff>
    </xdr:from>
    <xdr:to>
      <xdr:col>24</xdr:col>
      <xdr:colOff>333375</xdr:colOff>
      <xdr:row>38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33</xdr:row>
      <xdr:rowOff>57150</xdr:rowOff>
    </xdr:from>
    <xdr:to>
      <xdr:col>10</xdr:col>
      <xdr:colOff>333375</xdr:colOff>
      <xdr:row>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564172</xdr:colOff>
      <xdr:row>15</xdr:row>
      <xdr:rowOff>183173</xdr:rowOff>
    </xdr:from>
    <xdr:to>
      <xdr:col>25</xdr:col>
      <xdr:colOff>593480</xdr:colOff>
      <xdr:row>20</xdr:row>
      <xdr:rowOff>139212</xdr:rowOff>
    </xdr:to>
    <xdr:sp macro="" textlink="">
      <xdr:nvSpPr>
        <xdr:cNvPr id="5" name="Rounded Rectangle 4"/>
        <xdr:cNvSpPr/>
      </xdr:nvSpPr>
      <xdr:spPr>
        <a:xfrm>
          <a:off x="15594622" y="3231173"/>
          <a:ext cx="638908" cy="908539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16</xdr:row>
      <xdr:rowOff>0</xdr:rowOff>
    </xdr:from>
    <xdr:to>
      <xdr:col>28</xdr:col>
      <xdr:colOff>570034</xdr:colOff>
      <xdr:row>20</xdr:row>
      <xdr:rowOff>139212</xdr:rowOff>
    </xdr:to>
    <xdr:sp macro="" textlink="">
      <xdr:nvSpPr>
        <xdr:cNvPr id="6" name="Rounded Rectangle 5"/>
        <xdr:cNvSpPr/>
      </xdr:nvSpPr>
      <xdr:spPr>
        <a:xfrm>
          <a:off x="17399977" y="3238500"/>
          <a:ext cx="638907" cy="901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133350</xdr:colOff>
      <xdr:row>7</xdr:row>
      <xdr:rowOff>209550</xdr:rowOff>
    </xdr:from>
    <xdr:to>
      <xdr:col>18</xdr:col>
      <xdr:colOff>114300</xdr:colOff>
      <xdr:row>26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564172</xdr:colOff>
      <xdr:row>2</xdr:row>
      <xdr:rowOff>0</xdr:rowOff>
    </xdr:from>
    <xdr:to>
      <xdr:col>25</xdr:col>
      <xdr:colOff>593480</xdr:colOff>
      <xdr:row>5</xdr:row>
      <xdr:rowOff>139212</xdr:rowOff>
    </xdr:to>
    <xdr:sp macro="" textlink="">
      <xdr:nvSpPr>
        <xdr:cNvPr id="3" name="Rounded Rectangle 2"/>
        <xdr:cNvSpPr/>
      </xdr:nvSpPr>
      <xdr:spPr>
        <a:xfrm>
          <a:off x="16242322" y="3231173"/>
          <a:ext cx="638908" cy="908539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2</xdr:row>
      <xdr:rowOff>0</xdr:rowOff>
    </xdr:from>
    <xdr:to>
      <xdr:col>28</xdr:col>
      <xdr:colOff>570034</xdr:colOff>
      <xdr:row>5</xdr:row>
      <xdr:rowOff>139212</xdr:rowOff>
    </xdr:to>
    <xdr:sp macro="" textlink="">
      <xdr:nvSpPr>
        <xdr:cNvPr id="4" name="Rounded Rectangle 3"/>
        <xdr:cNvSpPr/>
      </xdr:nvSpPr>
      <xdr:spPr>
        <a:xfrm>
          <a:off x="18047677" y="3238500"/>
          <a:ext cx="638907" cy="901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180975</xdr:colOff>
      <xdr:row>5</xdr:row>
      <xdr:rowOff>180975</xdr:rowOff>
    </xdr:from>
    <xdr:to>
      <xdr:col>18</xdr:col>
      <xdr:colOff>161925</xdr:colOff>
      <xdr:row>25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564172</xdr:colOff>
      <xdr:row>7</xdr:row>
      <xdr:rowOff>0</xdr:rowOff>
    </xdr:from>
    <xdr:to>
      <xdr:col>28</xdr:col>
      <xdr:colOff>593480</xdr:colOff>
      <xdr:row>9</xdr:row>
      <xdr:rowOff>139212</xdr:rowOff>
    </xdr:to>
    <xdr:sp macro="" textlink="">
      <xdr:nvSpPr>
        <xdr:cNvPr id="3" name="Rounded Rectangle 2"/>
        <xdr:cNvSpPr/>
      </xdr:nvSpPr>
      <xdr:spPr>
        <a:xfrm>
          <a:off x="16242322" y="3231173"/>
          <a:ext cx="638908" cy="908539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540727</xdr:colOff>
      <xdr:row>7</xdr:row>
      <xdr:rowOff>0</xdr:rowOff>
    </xdr:from>
    <xdr:to>
      <xdr:col>31</xdr:col>
      <xdr:colOff>570034</xdr:colOff>
      <xdr:row>9</xdr:row>
      <xdr:rowOff>139212</xdr:rowOff>
    </xdr:to>
    <xdr:sp macro="" textlink="">
      <xdr:nvSpPr>
        <xdr:cNvPr id="4" name="Rounded Rectangle 3"/>
        <xdr:cNvSpPr/>
      </xdr:nvSpPr>
      <xdr:spPr>
        <a:xfrm>
          <a:off x="18047677" y="3238500"/>
          <a:ext cx="638907" cy="901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190500</xdr:colOff>
      <xdr:row>20</xdr:row>
      <xdr:rowOff>134938</xdr:rowOff>
    </xdr:from>
    <xdr:to>
      <xdr:col>21</xdr:col>
      <xdr:colOff>153987</xdr:colOff>
      <xdr:row>40</xdr:row>
      <xdr:rowOff>58738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564172</xdr:colOff>
      <xdr:row>4</xdr:row>
      <xdr:rowOff>0</xdr:rowOff>
    </xdr:from>
    <xdr:to>
      <xdr:col>25</xdr:col>
      <xdr:colOff>593480</xdr:colOff>
      <xdr:row>6</xdr:row>
      <xdr:rowOff>139212</xdr:rowOff>
    </xdr:to>
    <xdr:sp macro="" textlink="">
      <xdr:nvSpPr>
        <xdr:cNvPr id="2" name="Rounded Rectangle 1"/>
        <xdr:cNvSpPr/>
      </xdr:nvSpPr>
      <xdr:spPr>
        <a:xfrm>
          <a:off x="17309122" y="762000"/>
          <a:ext cx="638908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4</xdr:row>
      <xdr:rowOff>0</xdr:rowOff>
    </xdr:from>
    <xdr:to>
      <xdr:col>28</xdr:col>
      <xdr:colOff>570034</xdr:colOff>
      <xdr:row>6</xdr:row>
      <xdr:rowOff>139212</xdr:rowOff>
    </xdr:to>
    <xdr:sp macro="" textlink="">
      <xdr:nvSpPr>
        <xdr:cNvPr id="3" name="Rounded Rectangle 2"/>
        <xdr:cNvSpPr/>
      </xdr:nvSpPr>
      <xdr:spPr>
        <a:xfrm>
          <a:off x="19114477" y="762000"/>
          <a:ext cx="638907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412751</xdr:colOff>
      <xdr:row>14</xdr:row>
      <xdr:rowOff>0</xdr:rowOff>
    </xdr:from>
    <xdr:to>
      <xdr:col>19</xdr:col>
      <xdr:colOff>436564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564172</xdr:colOff>
      <xdr:row>4</xdr:row>
      <xdr:rowOff>0</xdr:rowOff>
    </xdr:from>
    <xdr:to>
      <xdr:col>25</xdr:col>
      <xdr:colOff>593480</xdr:colOff>
      <xdr:row>6</xdr:row>
      <xdr:rowOff>139212</xdr:rowOff>
    </xdr:to>
    <xdr:sp macro="" textlink="">
      <xdr:nvSpPr>
        <xdr:cNvPr id="2" name="Rounded Rectangle 1"/>
        <xdr:cNvSpPr/>
      </xdr:nvSpPr>
      <xdr:spPr>
        <a:xfrm>
          <a:off x="15594622" y="762000"/>
          <a:ext cx="638908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4</xdr:row>
      <xdr:rowOff>0</xdr:rowOff>
    </xdr:from>
    <xdr:to>
      <xdr:col>28</xdr:col>
      <xdr:colOff>570034</xdr:colOff>
      <xdr:row>6</xdr:row>
      <xdr:rowOff>139212</xdr:rowOff>
    </xdr:to>
    <xdr:sp macro="" textlink="">
      <xdr:nvSpPr>
        <xdr:cNvPr id="3" name="Rounded Rectangle 2"/>
        <xdr:cNvSpPr/>
      </xdr:nvSpPr>
      <xdr:spPr>
        <a:xfrm>
          <a:off x="17399977" y="762000"/>
          <a:ext cx="638907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412751</xdr:colOff>
      <xdr:row>14</xdr:row>
      <xdr:rowOff>0</xdr:rowOff>
    </xdr:from>
    <xdr:to>
      <xdr:col>19</xdr:col>
      <xdr:colOff>436564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564172</xdr:colOff>
      <xdr:row>4</xdr:row>
      <xdr:rowOff>0</xdr:rowOff>
    </xdr:from>
    <xdr:to>
      <xdr:col>25</xdr:col>
      <xdr:colOff>593480</xdr:colOff>
      <xdr:row>6</xdr:row>
      <xdr:rowOff>139212</xdr:rowOff>
    </xdr:to>
    <xdr:sp macro="" textlink="">
      <xdr:nvSpPr>
        <xdr:cNvPr id="2" name="Rounded Rectangle 1"/>
        <xdr:cNvSpPr/>
      </xdr:nvSpPr>
      <xdr:spPr>
        <a:xfrm>
          <a:off x="15766072" y="762000"/>
          <a:ext cx="638908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540727</xdr:colOff>
      <xdr:row>4</xdr:row>
      <xdr:rowOff>0</xdr:rowOff>
    </xdr:from>
    <xdr:to>
      <xdr:col>28</xdr:col>
      <xdr:colOff>570034</xdr:colOff>
      <xdr:row>6</xdr:row>
      <xdr:rowOff>139212</xdr:rowOff>
    </xdr:to>
    <xdr:sp macro="" textlink="">
      <xdr:nvSpPr>
        <xdr:cNvPr id="3" name="Rounded Rectangle 2"/>
        <xdr:cNvSpPr/>
      </xdr:nvSpPr>
      <xdr:spPr>
        <a:xfrm>
          <a:off x="17571427" y="762000"/>
          <a:ext cx="638907" cy="520212"/>
        </a:xfrm>
        <a:prstGeom prst="roundRect">
          <a:avLst/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325439</xdr:colOff>
      <xdr:row>35</xdr:row>
      <xdr:rowOff>111124</xdr:rowOff>
    </xdr:from>
    <xdr:to>
      <xdr:col>19</xdr:col>
      <xdr:colOff>349252</xdr:colOff>
      <xdr:row>53</xdr:row>
      <xdr:rowOff>34924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14</xdr:row>
      <xdr:rowOff>39687</xdr:rowOff>
    </xdr:from>
    <xdr:to>
      <xdr:col>19</xdr:col>
      <xdr:colOff>373063</xdr:colOff>
      <xdr:row>31</xdr:row>
      <xdr:rowOff>153987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26"/>
  <sheetViews>
    <sheetView showGridLines="0" zoomScaleNormal="100" workbookViewId="0">
      <selection activeCell="E22" sqref="E22"/>
    </sheetView>
  </sheetViews>
  <sheetFormatPr defaultRowHeight="15" x14ac:dyDescent="0.25"/>
  <cols>
    <col min="3" max="3" width="15.140625" bestFit="1" customWidth="1"/>
  </cols>
  <sheetData>
    <row r="8" spans="3:7" x14ac:dyDescent="0.25">
      <c r="D8" s="3" t="s">
        <v>7</v>
      </c>
      <c r="E8" s="3"/>
      <c r="F8" s="3" t="s">
        <v>6</v>
      </c>
      <c r="G8" s="3"/>
    </row>
    <row r="9" spans="3:7" x14ac:dyDescent="0.25">
      <c r="C9" t="s">
        <v>0</v>
      </c>
      <c r="D9">
        <v>517</v>
      </c>
      <c r="E9" s="1">
        <f>D9/$D$15</f>
        <v>0.63985148514851486</v>
      </c>
      <c r="F9">
        <v>517</v>
      </c>
      <c r="G9" s="1">
        <f>F9/$F$15</f>
        <v>0.54363827549947419</v>
      </c>
    </row>
    <row r="10" spans="3:7" x14ac:dyDescent="0.25">
      <c r="C10" t="s">
        <v>1</v>
      </c>
      <c r="D10">
        <v>147</v>
      </c>
      <c r="E10" s="1">
        <f t="shared" ref="E10:E14" si="0">D10/$D$15</f>
        <v>0.18193069306930693</v>
      </c>
      <c r="F10">
        <v>147</v>
      </c>
      <c r="G10" s="1">
        <f t="shared" ref="G10:G14" si="1">F10/$F$15</f>
        <v>0.15457413249211358</v>
      </c>
    </row>
    <row r="11" spans="3:7" x14ac:dyDescent="0.25">
      <c r="C11" t="s">
        <v>2</v>
      </c>
      <c r="D11">
        <v>61</v>
      </c>
      <c r="E11" s="1">
        <f t="shared" si="0"/>
        <v>7.5495049504950493E-2</v>
      </c>
      <c r="F11">
        <v>75</v>
      </c>
      <c r="G11" s="1">
        <f t="shared" si="1"/>
        <v>7.8864353312302835E-2</v>
      </c>
    </row>
    <row r="12" spans="3:7" x14ac:dyDescent="0.25">
      <c r="C12" t="s">
        <v>3</v>
      </c>
      <c r="D12">
        <v>7</v>
      </c>
      <c r="E12" s="1">
        <f t="shared" si="0"/>
        <v>8.6633663366336641E-3</v>
      </c>
      <c r="F12">
        <v>70</v>
      </c>
      <c r="G12" s="1">
        <f t="shared" si="1"/>
        <v>7.3606729758149317E-2</v>
      </c>
    </row>
    <row r="13" spans="3:7" x14ac:dyDescent="0.25">
      <c r="C13" t="s">
        <v>4</v>
      </c>
      <c r="D13">
        <v>72</v>
      </c>
      <c r="E13" s="1">
        <f t="shared" si="0"/>
        <v>8.9108910891089105E-2</v>
      </c>
      <c r="F13">
        <v>72</v>
      </c>
      <c r="G13" s="1">
        <f t="shared" si="1"/>
        <v>7.5709779179810727E-2</v>
      </c>
    </row>
    <row r="14" spans="3:7" x14ac:dyDescent="0.25">
      <c r="C14" t="s">
        <v>5</v>
      </c>
      <c r="D14">
        <v>4</v>
      </c>
      <c r="E14" s="1">
        <f t="shared" si="0"/>
        <v>4.9504950495049506E-3</v>
      </c>
      <c r="F14">
        <v>70</v>
      </c>
      <c r="G14" s="1">
        <f t="shared" si="1"/>
        <v>7.3606729758149317E-2</v>
      </c>
    </row>
    <row r="15" spans="3:7" x14ac:dyDescent="0.25">
      <c r="C15" t="s">
        <v>8</v>
      </c>
      <c r="D15">
        <f>SUM(D9:D14)</f>
        <v>808</v>
      </c>
      <c r="F15" s="4">
        <f>SUM(F9:F14)</f>
        <v>951</v>
      </c>
    </row>
    <row r="19" spans="3:7" x14ac:dyDescent="0.25">
      <c r="D19" s="3" t="s">
        <v>7</v>
      </c>
      <c r="E19" s="3"/>
      <c r="F19" s="3" t="s">
        <v>6</v>
      </c>
      <c r="G19" s="3"/>
    </row>
    <row r="20" spans="3:7" x14ac:dyDescent="0.25">
      <c r="C20" t="s">
        <v>0</v>
      </c>
      <c r="D20">
        <v>517</v>
      </c>
      <c r="E20" s="1">
        <f>D20/$D$15</f>
        <v>0.63985148514851486</v>
      </c>
      <c r="F20">
        <v>517</v>
      </c>
      <c r="G20" s="1">
        <f>F20/$F$15</f>
        <v>0.54363827549947419</v>
      </c>
    </row>
    <row r="21" spans="3:7" x14ac:dyDescent="0.25">
      <c r="C21" t="s">
        <v>1</v>
      </c>
      <c r="D21">
        <v>147</v>
      </c>
      <c r="E21" s="1">
        <f t="shared" ref="E21:E25" si="2">D21/$D$15</f>
        <v>0.18193069306930693</v>
      </c>
      <c r="F21">
        <v>147</v>
      </c>
      <c r="G21" s="1">
        <f t="shared" ref="G21:G25" si="3">F21/$F$15</f>
        <v>0.15457413249211358</v>
      </c>
    </row>
    <row r="22" spans="3:7" x14ac:dyDescent="0.25">
      <c r="C22" t="s">
        <v>2</v>
      </c>
      <c r="D22">
        <v>61</v>
      </c>
      <c r="E22" s="1">
        <f t="shared" si="2"/>
        <v>7.5495049504950493E-2</v>
      </c>
      <c r="F22">
        <v>75</v>
      </c>
      <c r="G22" s="1">
        <f t="shared" si="3"/>
        <v>7.8864353312302835E-2</v>
      </c>
    </row>
    <row r="23" spans="3:7" x14ac:dyDescent="0.25">
      <c r="C23" t="s">
        <v>3</v>
      </c>
      <c r="D23">
        <v>7</v>
      </c>
      <c r="E23" s="1">
        <f t="shared" si="2"/>
        <v>8.6633663366336641E-3</v>
      </c>
      <c r="F23">
        <v>70</v>
      </c>
      <c r="G23" s="1">
        <f t="shared" si="3"/>
        <v>7.3606729758149317E-2</v>
      </c>
    </row>
    <row r="24" spans="3:7" x14ac:dyDescent="0.25">
      <c r="C24" t="s">
        <v>4</v>
      </c>
      <c r="D24">
        <v>72</v>
      </c>
      <c r="E24" s="1">
        <f t="shared" si="2"/>
        <v>8.9108910891089105E-2</v>
      </c>
      <c r="F24">
        <v>72</v>
      </c>
      <c r="G24" s="1">
        <f t="shared" si="3"/>
        <v>7.5709779179810727E-2</v>
      </c>
    </row>
    <row r="25" spans="3:7" x14ac:dyDescent="0.25">
      <c r="C25" t="s">
        <v>5</v>
      </c>
      <c r="D25">
        <v>4</v>
      </c>
      <c r="E25" s="1">
        <f t="shared" si="2"/>
        <v>4.9504950495049506E-3</v>
      </c>
      <c r="F25">
        <v>70</v>
      </c>
      <c r="G25" s="1">
        <f t="shared" si="3"/>
        <v>7.3606729758149317E-2</v>
      </c>
    </row>
    <row r="26" spans="3:7" x14ac:dyDescent="0.25">
      <c r="C26" t="s">
        <v>8</v>
      </c>
      <c r="D26">
        <f>SUM(D20:D25)</f>
        <v>808</v>
      </c>
      <c r="F26" s="4">
        <f>SUM(F20:F25)</f>
        <v>951</v>
      </c>
    </row>
  </sheetData>
  <mergeCells count="4">
    <mergeCell ref="F8:G8"/>
    <mergeCell ref="D8:E8"/>
    <mergeCell ref="D19:E19"/>
    <mergeCell ref="F19:G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R28"/>
  <sheetViews>
    <sheetView showGridLines="0" tabSelected="1" topLeftCell="A4" workbookViewId="0">
      <selection activeCell="K24" sqref="K24"/>
    </sheetView>
  </sheetViews>
  <sheetFormatPr defaultRowHeight="19.5" customHeight="1" x14ac:dyDescent="0.25"/>
  <cols>
    <col min="6" max="6" width="12" style="2" bestFit="1" customWidth="1"/>
    <col min="7" max="7" width="25.28515625" style="2" bestFit="1" customWidth="1"/>
    <col min="8" max="8" width="9.5703125" style="2" bestFit="1" customWidth="1"/>
    <col min="9" max="9" width="9.28515625" style="2" customWidth="1"/>
  </cols>
  <sheetData>
    <row r="7" spans="6:10" ht="19.5" customHeight="1" x14ac:dyDescent="0.25">
      <c r="F7" s="58"/>
      <c r="G7" s="66"/>
      <c r="H7" s="67" t="s">
        <v>26</v>
      </c>
      <c r="I7" s="67"/>
      <c r="J7" s="6"/>
    </row>
    <row r="8" spans="6:10" ht="19.5" customHeight="1" x14ac:dyDescent="0.25">
      <c r="F8" s="9"/>
      <c r="G8" s="68" t="s">
        <v>25</v>
      </c>
      <c r="H8" s="68" t="s">
        <v>11</v>
      </c>
      <c r="I8" s="68" t="s">
        <v>27</v>
      </c>
    </row>
    <row r="9" spans="6:10" ht="19.5" customHeight="1" x14ac:dyDescent="0.25">
      <c r="F9" s="53" t="s">
        <v>30</v>
      </c>
      <c r="G9" s="51" t="s">
        <v>28</v>
      </c>
      <c r="H9" s="61">
        <v>0.94</v>
      </c>
      <c r="I9" s="61">
        <v>0.95</v>
      </c>
      <c r="J9" s="6"/>
    </row>
    <row r="10" spans="6:10" ht="19.5" customHeight="1" x14ac:dyDescent="0.25">
      <c r="F10" s="54"/>
      <c r="G10" s="9" t="s">
        <v>29</v>
      </c>
      <c r="H10" s="14">
        <v>0.95</v>
      </c>
      <c r="I10" s="14">
        <v>0.92</v>
      </c>
      <c r="J10" s="6"/>
    </row>
    <row r="11" spans="6:10" ht="19.5" customHeight="1" x14ac:dyDescent="0.25">
      <c r="F11" s="55" t="s">
        <v>34</v>
      </c>
      <c r="G11" s="59" t="s">
        <v>31</v>
      </c>
      <c r="H11" s="63">
        <v>0.93</v>
      </c>
      <c r="I11" s="63">
        <v>0.92</v>
      </c>
      <c r="J11" s="6"/>
    </row>
    <row r="12" spans="6:10" ht="19.5" customHeight="1" x14ac:dyDescent="0.25">
      <c r="F12" s="56"/>
      <c r="G12" s="51" t="s">
        <v>32</v>
      </c>
      <c r="H12" s="64">
        <v>0.97</v>
      </c>
      <c r="I12" s="64">
        <v>0.96</v>
      </c>
      <c r="J12" s="6"/>
    </row>
    <row r="13" spans="6:10" ht="19.5" customHeight="1" x14ac:dyDescent="0.25">
      <c r="F13" s="57"/>
      <c r="G13" s="9" t="s">
        <v>33</v>
      </c>
      <c r="H13" s="65">
        <v>0.97</v>
      </c>
      <c r="I13" s="65">
        <v>0.97</v>
      </c>
      <c r="J13" s="6"/>
    </row>
    <row r="14" spans="6:10" ht="19.5" customHeight="1" x14ac:dyDescent="0.25">
      <c r="F14" s="55" t="s">
        <v>38</v>
      </c>
      <c r="G14" s="59" t="s">
        <v>36</v>
      </c>
      <c r="H14" s="63">
        <v>0.23</v>
      </c>
      <c r="I14" s="63">
        <v>0.91</v>
      </c>
      <c r="J14" s="6"/>
    </row>
    <row r="15" spans="6:10" ht="19.5" customHeight="1" x14ac:dyDescent="0.25">
      <c r="F15" s="57"/>
      <c r="G15" s="9" t="s">
        <v>37</v>
      </c>
      <c r="H15" s="65">
        <v>0.5</v>
      </c>
      <c r="I15" s="65">
        <v>0.67</v>
      </c>
      <c r="J15" s="6"/>
    </row>
    <row r="16" spans="6:10" ht="19.5" customHeight="1" x14ac:dyDescent="0.25">
      <c r="F16" s="60"/>
      <c r="G16" s="60" t="s">
        <v>35</v>
      </c>
      <c r="H16" s="62">
        <v>0.97</v>
      </c>
      <c r="I16" s="62">
        <v>0.9</v>
      </c>
      <c r="J16" s="6"/>
    </row>
    <row r="17" spans="6:18" ht="19.5" customHeight="1" x14ac:dyDescent="0.25">
      <c r="F17" s="60"/>
      <c r="G17" s="60" t="s">
        <v>39</v>
      </c>
      <c r="H17" s="62">
        <v>0.25</v>
      </c>
      <c r="I17" s="62">
        <v>0.93</v>
      </c>
      <c r="J17" s="6"/>
    </row>
    <row r="18" spans="6:18" ht="19.5" customHeight="1" x14ac:dyDescent="0.25">
      <c r="F18" s="60"/>
      <c r="G18" s="60" t="s">
        <v>40</v>
      </c>
      <c r="H18" s="60" t="s">
        <v>41</v>
      </c>
      <c r="I18" s="60"/>
      <c r="J18" s="6"/>
    </row>
    <row r="19" spans="6:18" ht="19.5" customHeight="1" x14ac:dyDescent="0.25">
      <c r="F19" s="58"/>
      <c r="G19" s="58"/>
      <c r="H19" s="58"/>
      <c r="I19" s="58"/>
      <c r="J19" s="6"/>
    </row>
    <row r="20" spans="6:18" ht="19.5" customHeight="1" x14ac:dyDescent="0.25">
      <c r="F20" s="58"/>
      <c r="G20" s="58"/>
      <c r="H20" s="58"/>
      <c r="I20" s="58"/>
      <c r="J20" s="6"/>
    </row>
    <row r="21" spans="6:18" ht="19.5" customHeight="1" x14ac:dyDescent="0.25">
      <c r="F21" s="7"/>
      <c r="G21" s="7"/>
      <c r="H21" s="7"/>
      <c r="I21" s="7"/>
      <c r="J21" s="6"/>
    </row>
    <row r="23" spans="6:18" ht="19.5" customHeight="1" x14ac:dyDescent="0.25">
      <c r="R23" s="69"/>
    </row>
    <row r="24" spans="6:18" ht="19.5" customHeight="1" x14ac:dyDescent="0.25">
      <c r="R24" s="69"/>
    </row>
    <row r="25" spans="6:18" ht="19.5" customHeight="1" x14ac:dyDescent="0.25">
      <c r="R25" s="69"/>
    </row>
    <row r="26" spans="6:18" ht="19.5" customHeight="1" x14ac:dyDescent="0.25">
      <c r="R26" s="69"/>
    </row>
    <row r="27" spans="6:18" ht="19.5" customHeight="1" x14ac:dyDescent="0.25">
      <c r="R27" s="69"/>
    </row>
    <row r="28" spans="6:18" ht="19.5" customHeight="1" x14ac:dyDescent="0.25">
      <c r="R28" s="69"/>
    </row>
  </sheetData>
  <mergeCells count="4">
    <mergeCell ref="H7:I7"/>
    <mergeCell ref="F9:F10"/>
    <mergeCell ref="F11:F13"/>
    <mergeCell ref="F14:F15"/>
  </mergeCells>
  <conditionalFormatting sqref="H9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sqref="A1:A1477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68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73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  <row r="38" spans="1:1" x14ac:dyDescent="0.25">
      <c r="A38" t="s">
        <v>79</v>
      </c>
    </row>
    <row r="39" spans="1:1" x14ac:dyDescent="0.25">
      <c r="A39" t="s">
        <v>80</v>
      </c>
    </row>
    <row r="40" spans="1:1" x14ac:dyDescent="0.25">
      <c r="A40" t="s">
        <v>81</v>
      </c>
    </row>
    <row r="41" spans="1:1" x14ac:dyDescent="0.25">
      <c r="A41" t="s">
        <v>82</v>
      </c>
    </row>
    <row r="42" spans="1:1" x14ac:dyDescent="0.25">
      <c r="A42" t="s">
        <v>83</v>
      </c>
    </row>
    <row r="43" spans="1:1" x14ac:dyDescent="0.25">
      <c r="A4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N15"/>
  <sheetViews>
    <sheetView showGridLines="0" topLeftCell="A4" workbookViewId="0">
      <selection activeCell="K9" sqref="K9:K14"/>
    </sheetView>
  </sheetViews>
  <sheetFormatPr defaultRowHeight="15" x14ac:dyDescent="0.25"/>
  <cols>
    <col min="3" max="3" width="15.140625" bestFit="1" customWidth="1"/>
  </cols>
  <sheetData>
    <row r="8" spans="3:14" x14ac:dyDescent="0.25">
      <c r="D8" s="3" t="s">
        <v>9</v>
      </c>
      <c r="E8" s="3"/>
      <c r="F8" s="2"/>
      <c r="G8" s="3" t="s">
        <v>10</v>
      </c>
      <c r="H8" s="3"/>
      <c r="I8" s="2"/>
      <c r="J8" s="3" t="s">
        <v>11</v>
      </c>
      <c r="K8" s="3"/>
    </row>
    <row r="9" spans="3:14" x14ac:dyDescent="0.25">
      <c r="C9" t="s">
        <v>0</v>
      </c>
      <c r="D9">
        <v>310</v>
      </c>
      <c r="E9" s="1">
        <f>D9/Samples!F9</f>
        <v>0.59961315280464211</v>
      </c>
      <c r="F9" s="1">
        <f>D9/Samples!$F$15</f>
        <v>0.32597266035751843</v>
      </c>
      <c r="G9">
        <v>103</v>
      </c>
      <c r="H9" s="1">
        <f>G9/Samples!F9</f>
        <v>0.19922630560928434</v>
      </c>
      <c r="I9" s="1">
        <f>G9/Samples!$F$15</f>
        <v>0.10830704521556257</v>
      </c>
      <c r="J9">
        <v>104</v>
      </c>
      <c r="K9" s="1">
        <f>J9/Samples!F9</f>
        <v>0.20116054158607349</v>
      </c>
      <c r="L9" s="1">
        <f>J9/Samples!$F$15</f>
        <v>0.10935856992639327</v>
      </c>
      <c r="N9" s="5">
        <f>F9+I9+L9</f>
        <v>0.5436382754994743</v>
      </c>
    </row>
    <row r="10" spans="3:14" x14ac:dyDescent="0.25">
      <c r="C10" t="s">
        <v>1</v>
      </c>
      <c r="D10">
        <v>88</v>
      </c>
      <c r="E10" s="1">
        <f>D10/Samples!F10</f>
        <v>0.59863945578231292</v>
      </c>
      <c r="F10" s="1">
        <f>D10/Samples!$F$15</f>
        <v>9.2534174553101992E-2</v>
      </c>
      <c r="G10">
        <v>29</v>
      </c>
      <c r="H10" s="1">
        <f>G10/Samples!F10</f>
        <v>0.19727891156462585</v>
      </c>
      <c r="I10" s="1">
        <f>G10/Samples!$F$15</f>
        <v>3.0494216614090432E-2</v>
      </c>
      <c r="J10">
        <v>30</v>
      </c>
      <c r="K10" s="1">
        <f>J10/Samples!F10</f>
        <v>0.20408163265306123</v>
      </c>
      <c r="L10" s="1">
        <f>J10/Samples!$F$15</f>
        <v>3.1545741324921134E-2</v>
      </c>
      <c r="N10" s="5">
        <f t="shared" ref="N10:N14" si="0">F10+I10+L10</f>
        <v>0.15457413249211355</v>
      </c>
    </row>
    <row r="11" spans="3:14" x14ac:dyDescent="0.25">
      <c r="C11" t="s">
        <v>2</v>
      </c>
      <c r="D11">
        <v>45</v>
      </c>
      <c r="E11" s="1">
        <f>D11/Samples!F11</f>
        <v>0.6</v>
      </c>
      <c r="F11" s="1">
        <f>D11/Samples!$F$15</f>
        <v>4.7318611987381701E-2</v>
      </c>
      <c r="G11">
        <v>15</v>
      </c>
      <c r="H11" s="1">
        <f>G11/Samples!F11</f>
        <v>0.2</v>
      </c>
      <c r="I11" s="1">
        <f>G11/Samples!$F$15</f>
        <v>1.5772870662460567E-2</v>
      </c>
      <c r="J11">
        <v>15</v>
      </c>
      <c r="K11" s="1">
        <f>J11/Samples!F11</f>
        <v>0.2</v>
      </c>
      <c r="L11" s="1">
        <f>J11/Samples!$F$15</f>
        <v>1.5772870662460567E-2</v>
      </c>
      <c r="N11" s="5">
        <f t="shared" si="0"/>
        <v>7.8864353312302835E-2</v>
      </c>
    </row>
    <row r="12" spans="3:14" x14ac:dyDescent="0.25">
      <c r="C12" t="s">
        <v>3</v>
      </c>
      <c r="D12">
        <v>42</v>
      </c>
      <c r="E12" s="1">
        <f>D12/Samples!F12</f>
        <v>0.6</v>
      </c>
      <c r="F12" s="1">
        <f>D12/Samples!$F$15</f>
        <v>4.4164037854889593E-2</v>
      </c>
      <c r="G12">
        <v>14</v>
      </c>
      <c r="H12" s="1">
        <f>G12/Samples!F12</f>
        <v>0.2</v>
      </c>
      <c r="I12" s="1">
        <f>G12/Samples!$F$15</f>
        <v>1.4721345951629864E-2</v>
      </c>
      <c r="J12">
        <v>14</v>
      </c>
      <c r="K12" s="1">
        <f>J12/Samples!F12</f>
        <v>0.2</v>
      </c>
      <c r="L12" s="1">
        <f>J12/Samples!$F$15</f>
        <v>1.4721345951629864E-2</v>
      </c>
      <c r="N12" s="5">
        <f t="shared" si="0"/>
        <v>7.3606729758149317E-2</v>
      </c>
    </row>
    <row r="13" spans="3:14" x14ac:dyDescent="0.25">
      <c r="C13" t="s">
        <v>4</v>
      </c>
      <c r="D13">
        <v>43</v>
      </c>
      <c r="E13" s="1">
        <f>D13/Samples!F13</f>
        <v>0.59722222222222221</v>
      </c>
      <c r="F13" s="1">
        <f>D13/Samples!$F$15</f>
        <v>4.5215562565720298E-2</v>
      </c>
      <c r="G13">
        <v>15</v>
      </c>
      <c r="H13" s="1">
        <f>G13/Samples!F13</f>
        <v>0.20833333333333334</v>
      </c>
      <c r="I13" s="1">
        <f>G13/Samples!$F$15</f>
        <v>1.5772870662460567E-2</v>
      </c>
      <c r="J13">
        <v>14</v>
      </c>
      <c r="K13" s="1">
        <f>J13/Samples!F13</f>
        <v>0.19444444444444445</v>
      </c>
      <c r="L13" s="1">
        <f>J13/Samples!$F$15</f>
        <v>1.4721345951629864E-2</v>
      </c>
      <c r="N13" s="5">
        <f t="shared" si="0"/>
        <v>7.5709779179810727E-2</v>
      </c>
    </row>
    <row r="14" spans="3:14" x14ac:dyDescent="0.25">
      <c r="C14" t="s">
        <v>5</v>
      </c>
      <c r="D14">
        <v>42</v>
      </c>
      <c r="E14" s="1">
        <f>D14/Samples!F14</f>
        <v>0.6</v>
      </c>
      <c r="F14" s="1">
        <f>D14/Samples!$F$15</f>
        <v>4.4164037854889593E-2</v>
      </c>
      <c r="G14">
        <v>14</v>
      </c>
      <c r="H14" s="1">
        <f>G14/Samples!F14</f>
        <v>0.2</v>
      </c>
      <c r="I14" s="1">
        <f>G14/Samples!$F$15</f>
        <v>1.4721345951629864E-2</v>
      </c>
      <c r="J14">
        <v>14</v>
      </c>
      <c r="K14" s="1">
        <f>J14/Samples!F14</f>
        <v>0.2</v>
      </c>
      <c r="L14" s="1">
        <f>J14/Samples!$F$15</f>
        <v>1.4721345951629864E-2</v>
      </c>
      <c r="N14" s="5">
        <f t="shared" si="0"/>
        <v>7.3606729758149317E-2</v>
      </c>
    </row>
    <row r="15" spans="3:14" x14ac:dyDescent="0.25">
      <c r="C15" t="s">
        <v>8</v>
      </c>
      <c r="D15">
        <f>SUM(D9:D14)</f>
        <v>570</v>
      </c>
      <c r="G15">
        <f>SUM(G9:G14)</f>
        <v>190</v>
      </c>
      <c r="J15">
        <f>SUM(J9:J14)</f>
        <v>191</v>
      </c>
      <c r="N15" s="5">
        <f>SUM(N9:N14)</f>
        <v>1</v>
      </c>
    </row>
  </sheetData>
  <mergeCells count="3">
    <mergeCell ref="D8:E8"/>
    <mergeCell ref="G8:H8"/>
    <mergeCell ref="J8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31"/>
  <sheetViews>
    <sheetView showGridLines="0" zoomScaleNormal="100" workbookViewId="0">
      <selection activeCell="N31" sqref="N31"/>
    </sheetView>
  </sheetViews>
  <sheetFormatPr defaultRowHeight="15" x14ac:dyDescent="0.25"/>
  <cols>
    <col min="3" max="3" width="15.140625" bestFit="1" customWidth="1"/>
    <col min="4" max="7" width="11.5703125" customWidth="1"/>
  </cols>
  <sheetData>
    <row r="8" spans="3:7" s="10" customFormat="1" ht="18" customHeight="1" x14ac:dyDescent="0.25">
      <c r="C8" s="8"/>
      <c r="D8" s="9" t="s">
        <v>12</v>
      </c>
      <c r="E8" s="9" t="s">
        <v>13</v>
      </c>
      <c r="F8" s="9" t="s">
        <v>14</v>
      </c>
      <c r="G8" s="9" t="s">
        <v>15</v>
      </c>
    </row>
    <row r="9" spans="3:7" s="10" customFormat="1" ht="18" customHeight="1" x14ac:dyDescent="0.25">
      <c r="C9" s="20" t="s">
        <v>0</v>
      </c>
      <c r="D9" s="21">
        <v>0.98</v>
      </c>
      <c r="E9" s="21">
        <v>0.73</v>
      </c>
      <c r="F9" s="21">
        <v>0.83</v>
      </c>
      <c r="G9" s="22">
        <v>517</v>
      </c>
    </row>
    <row r="10" spans="3:7" s="10" customFormat="1" ht="18" customHeight="1" x14ac:dyDescent="0.25">
      <c r="C10" s="11" t="s">
        <v>1</v>
      </c>
      <c r="D10" s="12">
        <v>0.78</v>
      </c>
      <c r="E10" s="12">
        <v>0.9</v>
      </c>
      <c r="F10" s="12">
        <v>0.84</v>
      </c>
      <c r="G10" s="13">
        <v>147</v>
      </c>
    </row>
    <row r="11" spans="3:7" s="10" customFormat="1" ht="18" customHeight="1" x14ac:dyDescent="0.25">
      <c r="C11" s="11" t="s">
        <v>2</v>
      </c>
      <c r="D11" s="12">
        <v>0.32</v>
      </c>
      <c r="E11" s="12">
        <v>0.49</v>
      </c>
      <c r="F11" s="12">
        <v>0.39</v>
      </c>
      <c r="G11" s="13">
        <v>75</v>
      </c>
    </row>
    <row r="12" spans="3:7" s="10" customFormat="1" ht="18" customHeight="1" x14ac:dyDescent="0.25">
      <c r="C12" s="23" t="s">
        <v>3</v>
      </c>
      <c r="D12" s="24">
        <v>0.11</v>
      </c>
      <c r="E12" s="24">
        <v>0.2</v>
      </c>
      <c r="F12" s="24">
        <v>0.14000000000000001</v>
      </c>
      <c r="G12" s="25">
        <v>70</v>
      </c>
    </row>
    <row r="13" spans="3:7" x14ac:dyDescent="0.25">
      <c r="C13" s="11" t="s">
        <v>4</v>
      </c>
      <c r="D13" s="12">
        <v>0.23</v>
      </c>
      <c r="E13" s="12">
        <v>0.14000000000000001</v>
      </c>
      <c r="F13" s="12">
        <v>0.17</v>
      </c>
      <c r="G13" s="13">
        <v>72</v>
      </c>
    </row>
    <row r="14" spans="3:7" x14ac:dyDescent="0.25">
      <c r="C14" s="8" t="s">
        <v>5</v>
      </c>
      <c r="D14" s="14">
        <v>0.16</v>
      </c>
      <c r="E14" s="14">
        <v>0.26</v>
      </c>
      <c r="F14" s="14">
        <v>0.2</v>
      </c>
      <c r="G14" s="15">
        <v>70</v>
      </c>
    </row>
    <row r="15" spans="3:7" x14ac:dyDescent="0.25">
      <c r="E15" s="1"/>
      <c r="G15" s="1"/>
    </row>
    <row r="16" spans="3:7" x14ac:dyDescent="0.25">
      <c r="C16" s="18" t="s">
        <v>16</v>
      </c>
      <c r="F16" s="12">
        <v>0.62</v>
      </c>
      <c r="G16" s="19">
        <v>951</v>
      </c>
    </row>
    <row r="17" spans="3:7" x14ac:dyDescent="0.25">
      <c r="C17" s="18" t="s">
        <v>17</v>
      </c>
      <c r="D17" s="12">
        <v>0.43</v>
      </c>
      <c r="E17" s="12">
        <v>0.45</v>
      </c>
      <c r="F17" s="12">
        <v>0.43</v>
      </c>
      <c r="G17" s="13">
        <v>951</v>
      </c>
    </row>
    <row r="18" spans="3:7" x14ac:dyDescent="0.25">
      <c r="C18" s="18" t="s">
        <v>18</v>
      </c>
      <c r="D18" s="12">
        <v>0.72</v>
      </c>
      <c r="E18" s="12">
        <v>0.62</v>
      </c>
      <c r="F18" s="12">
        <v>0.65</v>
      </c>
      <c r="G18" s="13">
        <v>951</v>
      </c>
    </row>
    <row r="21" spans="3:7" x14ac:dyDescent="0.25">
      <c r="C21" s="8"/>
      <c r="D21" s="9" t="s">
        <v>12</v>
      </c>
      <c r="E21" s="9" t="s">
        <v>13</v>
      </c>
      <c r="F21" s="9" t="s">
        <v>14</v>
      </c>
      <c r="G21" s="9" t="s">
        <v>15</v>
      </c>
    </row>
    <row r="22" spans="3:7" x14ac:dyDescent="0.25">
      <c r="C22" s="20" t="s">
        <v>0</v>
      </c>
      <c r="D22" s="21">
        <v>0.99</v>
      </c>
      <c r="E22" s="21">
        <v>0.73</v>
      </c>
      <c r="F22" s="21">
        <v>0.84</v>
      </c>
      <c r="G22" s="22">
        <v>517</v>
      </c>
    </row>
    <row r="23" spans="3:7" x14ac:dyDescent="0.25">
      <c r="C23" s="26" t="s">
        <v>1</v>
      </c>
      <c r="D23" s="27">
        <v>0.79</v>
      </c>
      <c r="E23" s="27">
        <v>0.91</v>
      </c>
      <c r="F23" s="27">
        <v>0.85</v>
      </c>
      <c r="G23" s="28">
        <v>147</v>
      </c>
    </row>
    <row r="24" spans="3:7" x14ac:dyDescent="0.25">
      <c r="C24" s="26" t="s">
        <v>2</v>
      </c>
      <c r="D24" s="27">
        <v>0.6</v>
      </c>
      <c r="E24" s="27">
        <v>0.49</v>
      </c>
      <c r="F24" s="27">
        <v>0.54</v>
      </c>
      <c r="G24" s="28">
        <v>61</v>
      </c>
    </row>
    <row r="25" spans="3:7" x14ac:dyDescent="0.25">
      <c r="C25" s="23" t="s">
        <v>3</v>
      </c>
      <c r="D25" s="24">
        <v>0.02</v>
      </c>
      <c r="E25" s="24">
        <v>0.28999999999999998</v>
      </c>
      <c r="F25" s="24">
        <v>0.04</v>
      </c>
      <c r="G25" s="25">
        <v>7</v>
      </c>
    </row>
    <row r="26" spans="3:7" x14ac:dyDescent="0.25">
      <c r="C26" s="11" t="s">
        <v>4</v>
      </c>
      <c r="D26" s="12">
        <v>0.26</v>
      </c>
      <c r="E26" s="12">
        <v>0.15</v>
      </c>
      <c r="F26" s="12">
        <v>0.19</v>
      </c>
      <c r="G26" s="13">
        <v>72</v>
      </c>
    </row>
    <row r="27" spans="3:7" x14ac:dyDescent="0.25">
      <c r="C27" s="29" t="s">
        <v>5</v>
      </c>
      <c r="D27" s="30">
        <v>0.01</v>
      </c>
      <c r="E27" s="30">
        <v>0.25</v>
      </c>
      <c r="F27" s="30">
        <v>0.02</v>
      </c>
      <c r="G27" s="31">
        <v>4</v>
      </c>
    </row>
    <row r="28" spans="3:7" x14ac:dyDescent="0.25">
      <c r="E28" s="1"/>
      <c r="G28" s="1"/>
    </row>
    <row r="29" spans="3:7" x14ac:dyDescent="0.25">
      <c r="C29" s="18" t="s">
        <v>16</v>
      </c>
      <c r="F29" s="12">
        <v>0.69</v>
      </c>
      <c r="G29" s="19">
        <v>808</v>
      </c>
    </row>
    <row r="30" spans="3:7" x14ac:dyDescent="0.25">
      <c r="C30" s="18" t="s">
        <v>17</v>
      </c>
      <c r="D30" s="12">
        <v>0.45</v>
      </c>
      <c r="E30" s="12">
        <v>0.47</v>
      </c>
      <c r="F30" s="12">
        <v>0.41</v>
      </c>
      <c r="G30" s="13">
        <v>808</v>
      </c>
    </row>
    <row r="31" spans="3:7" x14ac:dyDescent="0.25">
      <c r="C31" s="18" t="s">
        <v>18</v>
      </c>
      <c r="D31" s="12">
        <v>0.85</v>
      </c>
      <c r="E31" s="12">
        <v>0.69</v>
      </c>
      <c r="F31" s="12">
        <v>0.75</v>
      </c>
      <c r="G31" s="13">
        <v>808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:L31"/>
  <sheetViews>
    <sheetView workbookViewId="0">
      <selection activeCell="M26" sqref="M26"/>
    </sheetView>
  </sheetViews>
  <sheetFormatPr defaultRowHeight="15" x14ac:dyDescent="0.25"/>
  <sheetData>
    <row r="17" spans="7:12" x14ac:dyDescent="0.25">
      <c r="G17" t="s">
        <v>19</v>
      </c>
      <c r="H17">
        <v>0.99</v>
      </c>
      <c r="I17">
        <v>1</v>
      </c>
      <c r="J17">
        <v>1</v>
      </c>
      <c r="K17">
        <v>517</v>
      </c>
    </row>
    <row r="18" spans="7:12" x14ac:dyDescent="0.25">
      <c r="G18" t="s">
        <v>20</v>
      </c>
      <c r="H18">
        <v>0.99</v>
      </c>
      <c r="I18">
        <v>0.97</v>
      </c>
      <c r="J18">
        <v>0.98</v>
      </c>
      <c r="K18">
        <v>147</v>
      </c>
    </row>
    <row r="19" spans="7:12" x14ac:dyDescent="0.25">
      <c r="G19" t="s">
        <v>21</v>
      </c>
      <c r="H19">
        <v>0.93</v>
      </c>
      <c r="I19">
        <v>0.92</v>
      </c>
      <c r="J19">
        <v>0.93</v>
      </c>
      <c r="K19">
        <v>75</v>
      </c>
    </row>
    <row r="20" spans="7:12" x14ac:dyDescent="0.25">
      <c r="G20" t="s">
        <v>22</v>
      </c>
      <c r="H20">
        <v>0.96</v>
      </c>
      <c r="I20">
        <v>1</v>
      </c>
      <c r="J20">
        <v>0.98</v>
      </c>
      <c r="K20">
        <v>70</v>
      </c>
    </row>
    <row r="21" spans="7:12" x14ac:dyDescent="0.25">
      <c r="G21" t="s">
        <v>4</v>
      </c>
      <c r="H21">
        <v>0.97</v>
      </c>
      <c r="I21">
        <v>0.86</v>
      </c>
      <c r="J21">
        <v>0.91</v>
      </c>
      <c r="K21">
        <v>72</v>
      </c>
    </row>
    <row r="22" spans="7:12" x14ac:dyDescent="0.25">
      <c r="G22" t="s">
        <v>5</v>
      </c>
      <c r="H22">
        <v>0.91</v>
      </c>
      <c r="I22">
        <v>1</v>
      </c>
      <c r="J22">
        <v>0.95</v>
      </c>
      <c r="K22">
        <v>70</v>
      </c>
    </row>
    <row r="26" spans="7:12" x14ac:dyDescent="0.25">
      <c r="H26" t="s">
        <v>19</v>
      </c>
      <c r="I26">
        <v>1</v>
      </c>
      <c r="J26">
        <v>1</v>
      </c>
      <c r="K26">
        <v>1</v>
      </c>
      <c r="L26">
        <v>181</v>
      </c>
    </row>
    <row r="27" spans="7:12" x14ac:dyDescent="0.25">
      <c r="H27" t="s">
        <v>20</v>
      </c>
      <c r="I27">
        <v>0.94</v>
      </c>
      <c r="J27">
        <v>0.94</v>
      </c>
      <c r="K27">
        <v>0.94</v>
      </c>
      <c r="L27">
        <v>51</v>
      </c>
    </row>
    <row r="28" spans="7:12" x14ac:dyDescent="0.25">
      <c r="H28" t="s">
        <v>21</v>
      </c>
      <c r="I28">
        <v>0.81</v>
      </c>
      <c r="J28">
        <v>0.81</v>
      </c>
      <c r="K28">
        <v>0.81</v>
      </c>
      <c r="L28">
        <v>21</v>
      </c>
    </row>
    <row r="29" spans="7:12" x14ac:dyDescent="0.25">
      <c r="H29" t="s">
        <v>22</v>
      </c>
      <c r="I29">
        <v>0</v>
      </c>
      <c r="J29">
        <v>0</v>
      </c>
      <c r="K29">
        <v>0</v>
      </c>
      <c r="L29">
        <v>3</v>
      </c>
    </row>
    <row r="30" spans="7:12" x14ac:dyDescent="0.25">
      <c r="H30" t="s">
        <v>4</v>
      </c>
      <c r="I30">
        <v>0.79</v>
      </c>
      <c r="J30">
        <v>0.88</v>
      </c>
      <c r="K30">
        <v>0.83</v>
      </c>
      <c r="L30">
        <v>25</v>
      </c>
    </row>
    <row r="31" spans="7:12" x14ac:dyDescent="0.25">
      <c r="H31" t="s">
        <v>5</v>
      </c>
      <c r="I31">
        <v>1</v>
      </c>
      <c r="J31">
        <v>0</v>
      </c>
      <c r="K31">
        <v>0</v>
      </c>
      <c r="L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7"/>
  <sheetViews>
    <sheetView showGridLines="0" topLeftCell="A4" zoomScaleNormal="100" workbookViewId="0">
      <selection activeCell="T11" sqref="T11"/>
    </sheetView>
  </sheetViews>
  <sheetFormatPr defaultRowHeight="15" x14ac:dyDescent="0.25"/>
  <cols>
    <col min="3" max="3" width="15.140625" bestFit="1" customWidth="1"/>
    <col min="4" max="7" width="11.5703125" customWidth="1"/>
  </cols>
  <sheetData>
    <row r="3" spans="3:7" x14ac:dyDescent="0.25">
      <c r="C3" s="18"/>
      <c r="D3" s="12"/>
      <c r="E3" s="12"/>
      <c r="F3" s="12"/>
      <c r="G3" s="13"/>
    </row>
    <row r="6" spans="3:7" x14ac:dyDescent="0.25">
      <c r="C6" s="8"/>
      <c r="D6" s="9" t="s">
        <v>12</v>
      </c>
      <c r="E6" s="9" t="s">
        <v>13</v>
      </c>
      <c r="F6" s="9" t="s">
        <v>14</v>
      </c>
      <c r="G6" s="9" t="s">
        <v>15</v>
      </c>
    </row>
    <row r="7" spans="3:7" x14ac:dyDescent="0.25">
      <c r="C7" s="20" t="s">
        <v>0</v>
      </c>
      <c r="D7" s="21">
        <v>0.99</v>
      </c>
      <c r="E7" s="21">
        <v>0.73</v>
      </c>
      <c r="F7" s="21">
        <v>0.84</v>
      </c>
      <c r="G7" s="22">
        <v>517</v>
      </c>
    </row>
    <row r="8" spans="3:7" x14ac:dyDescent="0.25">
      <c r="C8" s="26" t="s">
        <v>1</v>
      </c>
      <c r="D8" s="27">
        <v>0.78</v>
      </c>
      <c r="E8" s="27">
        <v>0.98</v>
      </c>
      <c r="F8" s="27">
        <v>0.86</v>
      </c>
      <c r="G8" s="28">
        <v>124</v>
      </c>
    </row>
    <row r="9" spans="3:7" x14ac:dyDescent="0.25">
      <c r="C9" s="26" t="s">
        <v>2</v>
      </c>
      <c r="D9" s="27">
        <v>0.64</v>
      </c>
      <c r="E9" s="27">
        <v>0.49</v>
      </c>
      <c r="F9" s="27">
        <v>0.56000000000000005</v>
      </c>
      <c r="G9" s="28">
        <v>61</v>
      </c>
    </row>
    <row r="10" spans="3:7" x14ac:dyDescent="0.25">
      <c r="C10" s="23" t="s">
        <v>3</v>
      </c>
      <c r="D10" s="24">
        <v>0.02</v>
      </c>
      <c r="E10" s="24">
        <v>0.18</v>
      </c>
      <c r="F10" s="24">
        <v>0.04</v>
      </c>
      <c r="G10" s="25">
        <v>11</v>
      </c>
    </row>
    <row r="11" spans="3:7" x14ac:dyDescent="0.25">
      <c r="C11" s="11" t="s">
        <v>4</v>
      </c>
      <c r="D11" s="12">
        <v>0.56999999999999995</v>
      </c>
      <c r="E11" s="12">
        <v>0.22</v>
      </c>
      <c r="F11" s="12">
        <v>0.32</v>
      </c>
      <c r="G11" s="13">
        <v>72</v>
      </c>
    </row>
    <row r="12" spans="3:7" x14ac:dyDescent="0.25">
      <c r="C12" s="29" t="s">
        <v>5</v>
      </c>
      <c r="D12" s="30">
        <v>0.02</v>
      </c>
      <c r="E12" s="30">
        <v>0.5</v>
      </c>
      <c r="F12" s="30">
        <v>0.05</v>
      </c>
      <c r="G12" s="31">
        <v>4</v>
      </c>
    </row>
    <row r="13" spans="3:7" x14ac:dyDescent="0.25">
      <c r="E13" s="1"/>
      <c r="G13" s="1"/>
    </row>
    <row r="14" spans="3:7" x14ac:dyDescent="0.25">
      <c r="C14" s="18" t="s">
        <v>16</v>
      </c>
      <c r="F14" s="12">
        <v>0.69</v>
      </c>
      <c r="G14" s="19">
        <v>789</v>
      </c>
    </row>
    <row r="15" spans="3:7" x14ac:dyDescent="0.25">
      <c r="C15" s="18" t="s">
        <v>17</v>
      </c>
      <c r="D15" s="12">
        <v>0.46</v>
      </c>
      <c r="E15" s="12">
        <v>0.5</v>
      </c>
      <c r="F15" s="12">
        <v>0.42</v>
      </c>
      <c r="G15" s="13">
        <v>789</v>
      </c>
    </row>
    <row r="16" spans="3:7" x14ac:dyDescent="0.25">
      <c r="C16" s="18" t="s">
        <v>18</v>
      </c>
      <c r="D16" s="12">
        <v>0.85</v>
      </c>
      <c r="E16" s="12">
        <v>0.69</v>
      </c>
      <c r="F16" s="12">
        <v>0.75</v>
      </c>
      <c r="G16" s="13">
        <v>789</v>
      </c>
    </row>
    <row r="29" spans="3:7" x14ac:dyDescent="0.25">
      <c r="C29" s="8"/>
      <c r="D29" s="9" t="s">
        <v>12</v>
      </c>
      <c r="E29" s="9" t="s">
        <v>13</v>
      </c>
      <c r="F29" s="9" t="s">
        <v>14</v>
      </c>
      <c r="G29" s="9" t="s">
        <v>15</v>
      </c>
    </row>
    <row r="30" spans="3:7" x14ac:dyDescent="0.25">
      <c r="C30" s="20" t="s">
        <v>0</v>
      </c>
      <c r="D30" s="21">
        <v>0.99</v>
      </c>
      <c r="E30" s="21">
        <v>0.73</v>
      </c>
      <c r="F30" s="21">
        <v>0.84</v>
      </c>
      <c r="G30" s="22">
        <v>517</v>
      </c>
    </row>
    <row r="31" spans="3:7" x14ac:dyDescent="0.25">
      <c r="C31" s="26" t="s">
        <v>1</v>
      </c>
      <c r="D31" s="27">
        <v>0.78</v>
      </c>
      <c r="E31" s="27">
        <v>0.98</v>
      </c>
      <c r="F31" s="27">
        <v>0.86</v>
      </c>
      <c r="G31" s="28">
        <v>124</v>
      </c>
    </row>
    <row r="32" spans="3:7" x14ac:dyDescent="0.25">
      <c r="C32" s="26" t="s">
        <v>2</v>
      </c>
      <c r="D32" s="27">
        <v>0.64</v>
      </c>
      <c r="E32" s="27">
        <v>0.49</v>
      </c>
      <c r="F32" s="27">
        <v>0.56000000000000005</v>
      </c>
      <c r="G32" s="28">
        <v>61</v>
      </c>
    </row>
    <row r="33" spans="3:7" x14ac:dyDescent="0.25">
      <c r="C33" s="8" t="s">
        <v>4</v>
      </c>
      <c r="D33" s="14">
        <v>0.56999999999999995</v>
      </c>
      <c r="E33" s="14">
        <v>0.22</v>
      </c>
      <c r="F33" s="14">
        <v>0.32</v>
      </c>
      <c r="G33" s="15">
        <v>72</v>
      </c>
    </row>
    <row r="34" spans="3:7" x14ac:dyDescent="0.25">
      <c r="E34" s="1"/>
      <c r="G34" s="1"/>
    </row>
    <row r="35" spans="3:7" x14ac:dyDescent="0.25">
      <c r="C35" s="18" t="s">
        <v>16</v>
      </c>
      <c r="F35" s="12">
        <v>0.69</v>
      </c>
      <c r="G35" s="19">
        <v>789</v>
      </c>
    </row>
    <row r="36" spans="3:7" x14ac:dyDescent="0.25">
      <c r="C36" s="18" t="s">
        <v>17</v>
      </c>
      <c r="D36" s="12">
        <v>0.46</v>
      </c>
      <c r="E36" s="12">
        <v>0.5</v>
      </c>
      <c r="F36" s="12">
        <v>0.42</v>
      </c>
      <c r="G36" s="13">
        <v>789</v>
      </c>
    </row>
    <row r="37" spans="3:7" x14ac:dyDescent="0.25">
      <c r="C37" s="18" t="s">
        <v>18</v>
      </c>
      <c r="D37" s="12">
        <v>0.85</v>
      </c>
      <c r="E37" s="12">
        <v>0.69</v>
      </c>
      <c r="F37" s="12">
        <v>0.75</v>
      </c>
      <c r="G37" s="13">
        <v>789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J55"/>
  <sheetViews>
    <sheetView showGridLines="0" topLeftCell="A13" zoomScale="120" zoomScaleNormal="120" workbookViewId="0">
      <selection activeCell="P19" sqref="P19"/>
    </sheetView>
  </sheetViews>
  <sheetFormatPr defaultRowHeight="15" x14ac:dyDescent="0.25"/>
  <cols>
    <col min="3" max="3" width="15.28515625" bestFit="1" customWidth="1"/>
    <col min="4" max="4" width="8.7109375" bestFit="1" customWidth="1"/>
    <col min="5" max="5" width="10.28515625" bestFit="1" customWidth="1"/>
    <col min="6" max="6" width="6" bestFit="1" customWidth="1"/>
    <col min="7" max="7" width="10.28515625" bestFit="1" customWidth="1"/>
    <col min="8" max="8" width="8.5703125" bestFit="1" customWidth="1"/>
    <col min="9" max="9" width="10.28515625" bestFit="1" customWidth="1"/>
    <col min="10" max="10" width="8" bestFit="1" customWidth="1"/>
  </cols>
  <sheetData>
    <row r="10" spans="3:10" x14ac:dyDescent="0.25">
      <c r="C10" s="8"/>
      <c r="D10" s="9" t="s">
        <v>12</v>
      </c>
      <c r="E10" s="9"/>
      <c r="F10" s="9" t="s">
        <v>13</v>
      </c>
      <c r="G10" s="9"/>
      <c r="H10" s="9" t="s">
        <v>14</v>
      </c>
      <c r="I10" s="9"/>
      <c r="J10" s="9" t="s">
        <v>15</v>
      </c>
    </row>
    <row r="11" spans="3:10" x14ac:dyDescent="0.25">
      <c r="C11" s="26" t="s">
        <v>0</v>
      </c>
      <c r="D11" s="27">
        <v>0.99</v>
      </c>
      <c r="E11" s="36">
        <f>D11/Baseline!D7-1</f>
        <v>0</v>
      </c>
      <c r="F11" s="27">
        <v>0.99</v>
      </c>
      <c r="G11" s="36">
        <f>F11/Baseline!E7-1</f>
        <v>0.35616438356164393</v>
      </c>
      <c r="H11" s="27">
        <v>0.99</v>
      </c>
      <c r="I11" s="36">
        <f>H11/Baseline!F7-1</f>
        <v>0.1785714285714286</v>
      </c>
      <c r="J11" s="28">
        <v>517</v>
      </c>
    </row>
    <row r="12" spans="3:10" x14ac:dyDescent="0.25">
      <c r="C12" s="26" t="s">
        <v>1</v>
      </c>
      <c r="D12" s="27">
        <v>0.99</v>
      </c>
      <c r="E12" s="36">
        <f>D12/Baseline!D8-1</f>
        <v>0.26923076923076916</v>
      </c>
      <c r="F12" s="27">
        <v>0.99</v>
      </c>
      <c r="G12" s="36">
        <f>F12/Baseline!E8-1</f>
        <v>1.0204081632652962E-2</v>
      </c>
      <c r="H12" s="27">
        <v>0.99</v>
      </c>
      <c r="I12" s="36">
        <f>H12/Baseline!F8-1</f>
        <v>0.15116279069767447</v>
      </c>
      <c r="J12" s="28">
        <v>124</v>
      </c>
    </row>
    <row r="13" spans="3:10" x14ac:dyDescent="0.25">
      <c r="C13" s="26" t="s">
        <v>2</v>
      </c>
      <c r="D13" s="27">
        <v>0.95</v>
      </c>
      <c r="E13" s="36">
        <f>D13/Baseline!D9-1</f>
        <v>0.484375</v>
      </c>
      <c r="F13" s="27">
        <v>0.92</v>
      </c>
      <c r="G13" s="36">
        <f>F13/Baseline!E9-1</f>
        <v>0.87755102040816335</v>
      </c>
      <c r="H13" s="27">
        <v>0.93</v>
      </c>
      <c r="I13" s="36">
        <f>H13/Baseline!F9-1</f>
        <v>0.66071428571428559</v>
      </c>
      <c r="J13" s="28">
        <v>61</v>
      </c>
    </row>
    <row r="14" spans="3:10" x14ac:dyDescent="0.25">
      <c r="C14" s="26" t="s">
        <v>3</v>
      </c>
      <c r="D14" s="27">
        <v>0.43</v>
      </c>
      <c r="E14" s="36">
        <f>D14/Baseline!D10-1</f>
        <v>20.5</v>
      </c>
      <c r="F14" s="27">
        <v>0.27</v>
      </c>
      <c r="G14" s="36">
        <f>F14/Baseline!E10-1</f>
        <v>0.50000000000000022</v>
      </c>
      <c r="H14" s="27">
        <v>0.33</v>
      </c>
      <c r="I14" s="36">
        <f>H14/Baseline!F10-1</f>
        <v>7.25</v>
      </c>
      <c r="J14" s="28">
        <v>11</v>
      </c>
    </row>
    <row r="15" spans="3:10" x14ac:dyDescent="0.25">
      <c r="C15" s="26" t="s">
        <v>4</v>
      </c>
      <c r="D15" s="27">
        <v>0.93</v>
      </c>
      <c r="E15" s="36">
        <f>D15/Baseline!D11-1</f>
        <v>0.63157894736842124</v>
      </c>
      <c r="F15" s="27">
        <v>0.9</v>
      </c>
      <c r="G15" s="36">
        <f>F15/Baseline!E11-1</f>
        <v>3.0909090909090908</v>
      </c>
      <c r="H15" s="27">
        <v>0.92</v>
      </c>
      <c r="I15" s="36">
        <f>H15/Baseline!F11-1</f>
        <v>1.875</v>
      </c>
      <c r="J15" s="28">
        <v>72</v>
      </c>
    </row>
    <row r="16" spans="3:10" x14ac:dyDescent="0.25">
      <c r="C16" s="33" t="s">
        <v>5</v>
      </c>
      <c r="D16" s="34">
        <v>0.09</v>
      </c>
      <c r="E16" s="37">
        <f>D16/Baseline!D12-1</f>
        <v>3.5</v>
      </c>
      <c r="F16" s="34">
        <v>0.25</v>
      </c>
      <c r="G16" s="37">
        <f>F16/Baseline!E12-1</f>
        <v>-0.5</v>
      </c>
      <c r="H16" s="34">
        <v>0.13</v>
      </c>
      <c r="I16" s="37">
        <f>H16/Baseline!F12-1</f>
        <v>1.6</v>
      </c>
      <c r="J16" s="35">
        <v>4</v>
      </c>
    </row>
    <row r="17" spans="3:10" x14ac:dyDescent="0.25">
      <c r="F17" s="1"/>
      <c r="G17" s="1"/>
      <c r="J17" s="1"/>
    </row>
    <row r="18" spans="3:10" x14ac:dyDescent="0.25">
      <c r="C18" s="18" t="s">
        <v>16</v>
      </c>
      <c r="H18" s="12">
        <v>0.96</v>
      </c>
      <c r="I18" s="27">
        <f>H18/Baseline!F14-1</f>
        <v>0.39130434782608692</v>
      </c>
      <c r="J18" s="19">
        <v>789</v>
      </c>
    </row>
    <row r="19" spans="3:10" x14ac:dyDescent="0.25">
      <c r="C19" s="18" t="s">
        <v>17</v>
      </c>
      <c r="D19" s="12">
        <v>0.73</v>
      </c>
      <c r="E19" s="12">
        <f>D19/Baseline!D15-1</f>
        <v>0.58695652173913038</v>
      </c>
      <c r="F19" s="12">
        <v>0.72</v>
      </c>
      <c r="G19" s="12">
        <f>F19/Baseline!E15-1</f>
        <v>0.43999999999999995</v>
      </c>
      <c r="H19" s="12">
        <v>0.72</v>
      </c>
      <c r="I19" s="27">
        <f>H19/Baseline!F15-1</f>
        <v>0.71428571428571419</v>
      </c>
      <c r="J19" s="19">
        <v>789</v>
      </c>
    </row>
    <row r="20" spans="3:10" x14ac:dyDescent="0.25">
      <c r="C20" s="18" t="s">
        <v>18</v>
      </c>
      <c r="D20" s="12">
        <v>0.97</v>
      </c>
      <c r="E20" s="12">
        <f>D20/Baseline!D16-1</f>
        <v>0.14117647058823524</v>
      </c>
      <c r="F20" s="12">
        <v>0.96</v>
      </c>
      <c r="G20" s="12">
        <f>F20/Baseline!E16-1</f>
        <v>0.39130434782608692</v>
      </c>
      <c r="H20" s="12">
        <v>0.97</v>
      </c>
      <c r="I20" s="27">
        <f>H20/Baseline!F16-1</f>
        <v>0.29333333333333322</v>
      </c>
      <c r="J20" s="19">
        <v>789</v>
      </c>
    </row>
    <row r="24" spans="3:10" x14ac:dyDescent="0.25">
      <c r="C24" s="8"/>
      <c r="D24" s="38" t="s">
        <v>12</v>
      </c>
      <c r="E24" s="38" t="s">
        <v>23</v>
      </c>
      <c r="F24" s="38" t="s">
        <v>13</v>
      </c>
      <c r="G24" s="38" t="s">
        <v>23</v>
      </c>
      <c r="H24" s="38" t="s">
        <v>14</v>
      </c>
      <c r="I24" s="38" t="s">
        <v>23</v>
      </c>
      <c r="J24" s="38" t="s">
        <v>15</v>
      </c>
    </row>
    <row r="25" spans="3:10" x14ac:dyDescent="0.25">
      <c r="C25" s="39" t="s">
        <v>0</v>
      </c>
      <c r="D25" s="40">
        <v>0.99</v>
      </c>
      <c r="E25" s="49">
        <v>0</v>
      </c>
      <c r="F25" s="40">
        <v>0.99</v>
      </c>
      <c r="G25" s="49">
        <v>0.35616438356164393</v>
      </c>
      <c r="H25" s="40">
        <v>0.99</v>
      </c>
      <c r="I25" s="49">
        <v>0.1785714285714286</v>
      </c>
      <c r="J25" s="41">
        <v>517</v>
      </c>
    </row>
    <row r="26" spans="3:10" x14ac:dyDescent="0.25">
      <c r="C26" s="39" t="s">
        <v>1</v>
      </c>
      <c r="D26" s="40">
        <v>0.99</v>
      </c>
      <c r="E26" s="49">
        <v>0.26923076923076916</v>
      </c>
      <c r="F26" s="40">
        <v>0.99</v>
      </c>
      <c r="G26" s="49">
        <v>1.0204081632652962E-2</v>
      </c>
      <c r="H26" s="40">
        <v>0.99</v>
      </c>
      <c r="I26" s="49">
        <v>0.15116279069767447</v>
      </c>
      <c r="J26" s="41">
        <v>124</v>
      </c>
    </row>
    <row r="27" spans="3:10" x14ac:dyDescent="0.25">
      <c r="C27" s="39" t="s">
        <v>2</v>
      </c>
      <c r="D27" s="40">
        <v>0.95</v>
      </c>
      <c r="E27" s="49">
        <v>0.484375</v>
      </c>
      <c r="F27" s="40">
        <v>0.92</v>
      </c>
      <c r="G27" s="49">
        <v>0.87755102040816335</v>
      </c>
      <c r="H27" s="40">
        <v>0.93</v>
      </c>
      <c r="I27" s="49">
        <v>0.66071428571428559</v>
      </c>
      <c r="J27" s="41">
        <v>61</v>
      </c>
    </row>
    <row r="28" spans="3:10" x14ac:dyDescent="0.25">
      <c r="C28" s="39" t="s">
        <v>3</v>
      </c>
      <c r="D28" s="40">
        <v>0.43</v>
      </c>
      <c r="E28" s="49">
        <v>20.5</v>
      </c>
      <c r="F28" s="40">
        <v>0.27</v>
      </c>
      <c r="G28" s="49">
        <v>0.50000000000000022</v>
      </c>
      <c r="H28" s="40">
        <v>0.33</v>
      </c>
      <c r="I28" s="49">
        <v>7.25</v>
      </c>
      <c r="J28" s="41">
        <v>11</v>
      </c>
    </row>
    <row r="29" spans="3:10" x14ac:dyDescent="0.25">
      <c r="C29" s="39" t="s">
        <v>4</v>
      </c>
      <c r="D29" s="40">
        <v>0.93</v>
      </c>
      <c r="E29" s="49">
        <v>2.2068965517241383</v>
      </c>
      <c r="F29" s="40">
        <v>0.9</v>
      </c>
      <c r="G29" s="49">
        <v>5.4285714285714279</v>
      </c>
      <c r="H29" s="40">
        <v>0.92</v>
      </c>
      <c r="I29" s="49">
        <v>3.8421052631578947</v>
      </c>
      <c r="J29" s="41">
        <v>72</v>
      </c>
    </row>
    <row r="30" spans="3:10" x14ac:dyDescent="0.25">
      <c r="C30" s="42" t="s">
        <v>5</v>
      </c>
      <c r="D30" s="43">
        <v>0.09</v>
      </c>
      <c r="E30" s="50">
        <v>3.5</v>
      </c>
      <c r="F30" s="43">
        <v>0.25</v>
      </c>
      <c r="G30" s="50">
        <v>-0.5</v>
      </c>
      <c r="H30" s="43">
        <v>0.13</v>
      </c>
      <c r="I30" s="50">
        <v>1.6</v>
      </c>
      <c r="J30" s="44">
        <v>4</v>
      </c>
    </row>
    <row r="31" spans="3:10" x14ac:dyDescent="0.25">
      <c r="C31" s="45"/>
      <c r="D31" s="45"/>
      <c r="E31" s="45"/>
      <c r="F31" s="46"/>
      <c r="G31" s="46"/>
      <c r="H31" s="45"/>
      <c r="I31" s="45"/>
      <c r="J31" s="46"/>
    </row>
    <row r="32" spans="3:10" x14ac:dyDescent="0.25">
      <c r="C32" s="47" t="s">
        <v>16</v>
      </c>
      <c r="D32" s="45"/>
      <c r="E32" s="45"/>
      <c r="F32" s="45"/>
      <c r="G32" s="45"/>
      <c r="H32" s="16">
        <v>0.96</v>
      </c>
      <c r="I32" s="49">
        <v>0.39130434782608692</v>
      </c>
      <c r="J32" s="19">
        <v>789</v>
      </c>
    </row>
    <row r="33" spans="3:10" x14ac:dyDescent="0.25">
      <c r="C33" s="47" t="s">
        <v>17</v>
      </c>
      <c r="D33" s="16">
        <v>0.73</v>
      </c>
      <c r="E33" s="49">
        <v>0.58695652173913038</v>
      </c>
      <c r="F33" s="16">
        <v>0.72</v>
      </c>
      <c r="G33" s="49">
        <v>0.43999999999999995</v>
      </c>
      <c r="H33" s="16">
        <v>0.72</v>
      </c>
      <c r="I33" s="49">
        <v>0.71428571428571419</v>
      </c>
      <c r="J33" s="19">
        <v>789</v>
      </c>
    </row>
    <row r="34" spans="3:10" x14ac:dyDescent="0.25">
      <c r="C34" s="47" t="s">
        <v>18</v>
      </c>
      <c r="D34" s="16">
        <v>0.97</v>
      </c>
      <c r="E34" s="49">
        <v>0.14117647058823524</v>
      </c>
      <c r="F34" s="16">
        <v>0.96</v>
      </c>
      <c r="G34" s="49">
        <v>0.39130434782608692</v>
      </c>
      <c r="H34" s="16">
        <v>0.97</v>
      </c>
      <c r="I34" s="49">
        <v>0.29333333333333322</v>
      </c>
      <c r="J34" s="19">
        <v>789</v>
      </c>
    </row>
    <row r="47" spans="3:10" x14ac:dyDescent="0.25">
      <c r="C47" s="8"/>
      <c r="D47" s="38" t="s">
        <v>12</v>
      </c>
      <c r="E47" s="38" t="s">
        <v>23</v>
      </c>
      <c r="F47" s="38" t="s">
        <v>13</v>
      </c>
      <c r="G47" s="38" t="s">
        <v>23</v>
      </c>
      <c r="H47" s="38" t="s">
        <v>14</v>
      </c>
      <c r="I47" s="38" t="s">
        <v>23</v>
      </c>
      <c r="J47" s="38" t="s">
        <v>15</v>
      </c>
    </row>
    <row r="48" spans="3:10" x14ac:dyDescent="0.25">
      <c r="C48" s="39" t="s">
        <v>0</v>
      </c>
      <c r="D48" s="40">
        <v>0.99</v>
      </c>
      <c r="E48" s="49">
        <v>0</v>
      </c>
      <c r="F48" s="40">
        <v>0.99</v>
      </c>
      <c r="G48" s="49">
        <v>0.35616438356164393</v>
      </c>
      <c r="H48" s="40">
        <v>0.99</v>
      </c>
      <c r="I48" s="49">
        <v>0.1785714285714286</v>
      </c>
      <c r="J48" s="41">
        <v>517</v>
      </c>
    </row>
    <row r="49" spans="3:10" x14ac:dyDescent="0.25">
      <c r="C49" s="39" t="s">
        <v>1</v>
      </c>
      <c r="D49" s="40">
        <v>0.99</v>
      </c>
      <c r="E49" s="49">
        <v>0.26923076923076916</v>
      </c>
      <c r="F49" s="40">
        <v>0.99</v>
      </c>
      <c r="G49" s="49">
        <v>1.0204081632652962E-2</v>
      </c>
      <c r="H49" s="40">
        <v>0.99</v>
      </c>
      <c r="I49" s="49">
        <v>0.15116279069767447</v>
      </c>
      <c r="J49" s="41">
        <v>124</v>
      </c>
    </row>
    <row r="50" spans="3:10" x14ac:dyDescent="0.25">
      <c r="C50" s="39" t="s">
        <v>2</v>
      </c>
      <c r="D50" s="40">
        <v>0.95</v>
      </c>
      <c r="E50" s="49">
        <v>0.484375</v>
      </c>
      <c r="F50" s="40">
        <v>0.92</v>
      </c>
      <c r="G50" s="49">
        <v>0.87755102040816335</v>
      </c>
      <c r="H50" s="40">
        <v>0.93</v>
      </c>
      <c r="I50" s="49">
        <v>0.66071428571428559</v>
      </c>
      <c r="J50" s="41">
        <v>61</v>
      </c>
    </row>
    <row r="51" spans="3:10" x14ac:dyDescent="0.25">
      <c r="C51" s="42" t="s">
        <v>4</v>
      </c>
      <c r="D51" s="43">
        <v>0.93</v>
      </c>
      <c r="E51" s="50">
        <v>2.2068965517241383</v>
      </c>
      <c r="F51" s="43">
        <v>0.9</v>
      </c>
      <c r="G51" s="50">
        <v>5.4285714285714279</v>
      </c>
      <c r="H51" s="43">
        <v>0.92</v>
      </c>
      <c r="I51" s="50">
        <v>3.8421052631578947</v>
      </c>
      <c r="J51" s="44">
        <v>72</v>
      </c>
    </row>
    <row r="52" spans="3:10" x14ac:dyDescent="0.25">
      <c r="C52" s="45"/>
      <c r="D52" s="45"/>
      <c r="E52" s="45"/>
      <c r="F52" s="46"/>
      <c r="G52" s="46"/>
      <c r="H52" s="45"/>
      <c r="I52" s="45"/>
      <c r="J52" s="46"/>
    </row>
    <row r="53" spans="3:10" x14ac:dyDescent="0.25">
      <c r="C53" s="47" t="s">
        <v>16</v>
      </c>
      <c r="D53" s="45"/>
      <c r="E53" s="45"/>
      <c r="F53" s="45"/>
      <c r="G53" s="45"/>
      <c r="H53" s="16">
        <v>0.96</v>
      </c>
      <c r="I53" s="49">
        <v>0.39130434782608692</v>
      </c>
      <c r="J53" s="19">
        <v>789</v>
      </c>
    </row>
    <row r="54" spans="3:10" x14ac:dyDescent="0.25">
      <c r="C54" s="47" t="s">
        <v>17</v>
      </c>
      <c r="D54" s="16">
        <v>0.73</v>
      </c>
      <c r="E54" s="49">
        <v>0.58695652173913038</v>
      </c>
      <c r="F54" s="16">
        <v>0.72</v>
      </c>
      <c r="G54" s="49">
        <v>0.43999999999999995</v>
      </c>
      <c r="H54" s="16">
        <v>0.72</v>
      </c>
      <c r="I54" s="49">
        <v>0.71428571428571419</v>
      </c>
      <c r="J54" s="19">
        <v>789</v>
      </c>
    </row>
    <row r="55" spans="3:10" x14ac:dyDescent="0.25">
      <c r="C55" s="47" t="s">
        <v>18</v>
      </c>
      <c r="D55" s="16">
        <v>0.97</v>
      </c>
      <c r="E55" s="49">
        <v>0.14117647058823524</v>
      </c>
      <c r="F55" s="16">
        <v>0.96</v>
      </c>
      <c r="G55" s="49">
        <v>0.39130434782608692</v>
      </c>
      <c r="H55" s="16">
        <v>0.97</v>
      </c>
      <c r="I55" s="49">
        <v>0.29333333333333322</v>
      </c>
      <c r="J55" s="19">
        <v>789</v>
      </c>
    </row>
  </sheetData>
  <conditionalFormatting sqref="I11:I16">
    <cfRule type="iconSet" priority="33">
      <iconSet iconSet="3Arrows">
        <cfvo type="percent" val="0"/>
        <cfvo type="percent" val="0"/>
        <cfvo type="percent" val="0"/>
      </iconSet>
    </cfRule>
  </conditionalFormatting>
  <conditionalFormatting sqref="G25:G30">
    <cfRule type="iconSet" priority="27">
      <iconSet iconSet="3Arrows">
        <cfvo type="percent" val="0"/>
        <cfvo type="num" val="0"/>
        <cfvo type="num" val="0"/>
      </iconSet>
    </cfRule>
  </conditionalFormatting>
  <conditionalFormatting sqref="E11:E16">
    <cfRule type="iconSet" priority="24">
      <iconSet iconSet="3Arrows">
        <cfvo type="percent" val="0"/>
        <cfvo type="num" val="0"/>
        <cfvo type="num" val="0"/>
      </iconSet>
    </cfRule>
  </conditionalFormatting>
  <conditionalFormatting sqref="E26:E30">
    <cfRule type="iconSet" priority="23">
      <iconSet iconSet="3Arrows">
        <cfvo type="percent" val="0"/>
        <cfvo type="num" val="0"/>
        <cfvo type="num" val="0"/>
      </iconSet>
    </cfRule>
  </conditionalFormatting>
  <conditionalFormatting sqref="G11:G16">
    <cfRule type="iconSet" priority="22">
      <iconSet iconSet="3Arrows">
        <cfvo type="percent" val="0"/>
        <cfvo type="num" val="0"/>
        <cfvo type="num" val="0"/>
      </iconSet>
    </cfRule>
  </conditionalFormatting>
  <conditionalFormatting sqref="I25:I30">
    <cfRule type="iconSet" priority="20">
      <iconSet iconSet="3Arrows">
        <cfvo type="percent" val="0"/>
        <cfvo type="percent" val="0"/>
        <cfvo type="percent" val="0"/>
      </iconSet>
    </cfRule>
  </conditionalFormatting>
  <conditionalFormatting sqref="I34">
    <cfRule type="iconSet" priority="14">
      <iconSet iconSet="3Arrows">
        <cfvo type="percent" val="0"/>
        <cfvo type="num" val="0"/>
        <cfvo type="num" val="0"/>
      </iconSet>
    </cfRule>
  </conditionalFormatting>
  <conditionalFormatting sqref="I32:I33">
    <cfRule type="iconSet" priority="13">
      <iconSet iconSet="3Arrows">
        <cfvo type="percent" val="0"/>
        <cfvo type="num" val="0"/>
        <cfvo type="num" val="0"/>
      </iconSet>
    </cfRule>
  </conditionalFormatting>
  <conditionalFormatting sqref="G33:G34">
    <cfRule type="iconSet" priority="12">
      <iconSet iconSet="3Arrows">
        <cfvo type="percent" val="0"/>
        <cfvo type="num" val="0"/>
        <cfvo type="num" val="0"/>
      </iconSet>
    </cfRule>
  </conditionalFormatting>
  <conditionalFormatting sqref="E33:E34">
    <cfRule type="iconSet" priority="11">
      <iconSet iconSet="3Arrows">
        <cfvo type="percent" val="0"/>
        <cfvo type="num" val="0"/>
        <cfvo type="num" val="0"/>
      </iconSet>
    </cfRule>
  </conditionalFormatting>
  <conditionalFormatting sqref="E25">
    <cfRule type="iconSet" priority="9">
      <iconSet iconSet="3Arrows">
        <cfvo type="percent" val="0"/>
        <cfvo type="num" val="0"/>
        <cfvo type="num" val="1"/>
      </iconSet>
    </cfRule>
  </conditionalFormatting>
  <conditionalFormatting sqref="I55">
    <cfRule type="iconSet" priority="5">
      <iconSet iconSet="3Arrows">
        <cfvo type="percent" val="0"/>
        <cfvo type="num" val="0"/>
        <cfvo type="num" val="0"/>
      </iconSet>
    </cfRule>
  </conditionalFormatting>
  <conditionalFormatting sqref="I53:I54">
    <cfRule type="iconSet" priority="4">
      <iconSet iconSet="3Arrows">
        <cfvo type="percent" val="0"/>
        <cfvo type="num" val="0"/>
        <cfvo type="num" val="0"/>
      </iconSet>
    </cfRule>
  </conditionalFormatting>
  <conditionalFormatting sqref="G54:G55">
    <cfRule type="iconSet" priority="3">
      <iconSet iconSet="3Arrows">
        <cfvo type="percent" val="0"/>
        <cfvo type="num" val="0"/>
        <cfvo type="num" val="0"/>
      </iconSet>
    </cfRule>
  </conditionalFormatting>
  <conditionalFormatting sqref="E54:E55">
    <cfRule type="iconSet" priority="2">
      <iconSet iconSet="3Arrows">
        <cfvo type="percent" val="0"/>
        <cfvo type="num" val="0"/>
        <cfvo type="num" val="0"/>
      </iconSet>
    </cfRule>
  </conditionalFormatting>
  <conditionalFormatting sqref="E48">
    <cfRule type="iconSet" priority="1">
      <iconSet iconSet="3Arrows">
        <cfvo type="percent" val="0"/>
        <cfvo type="num" val="0"/>
        <cfvo type="num" val="1"/>
      </iconSet>
    </cfRule>
  </conditionalFormatting>
  <conditionalFormatting sqref="G48:G51">
    <cfRule type="iconSet" priority="47">
      <iconSet iconSet="3Arrows">
        <cfvo type="percent" val="0"/>
        <cfvo type="num" val="0"/>
        <cfvo type="num" val="0"/>
      </iconSet>
    </cfRule>
  </conditionalFormatting>
  <conditionalFormatting sqref="E49:E51">
    <cfRule type="iconSet" priority="49">
      <iconSet iconSet="3Arrows">
        <cfvo type="percent" val="0"/>
        <cfvo type="num" val="0"/>
        <cfvo type="num" val="0"/>
      </iconSet>
    </cfRule>
  </conditionalFormatting>
  <conditionalFormatting sqref="I48:I51">
    <cfRule type="iconSet" priority="51">
      <iconSet iconSet="3Arrows">
        <cfvo type="percent" val="0"/>
        <cfvo type="percent" val="0"/>
        <cfvo type="percent" val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showGridLines="0" topLeftCell="A13" zoomScale="120" zoomScaleNormal="120" workbookViewId="0">
      <selection activeCell="K11" sqref="K11"/>
    </sheetView>
  </sheetViews>
  <sheetFormatPr defaultRowHeight="15" x14ac:dyDescent="0.25"/>
  <cols>
    <col min="3" max="3" width="15.28515625" bestFit="1" customWidth="1"/>
    <col min="4" max="4" width="8.7109375" bestFit="1" customWidth="1"/>
    <col min="5" max="5" width="10.85546875" bestFit="1" customWidth="1"/>
    <col min="6" max="6" width="6" bestFit="1" customWidth="1"/>
    <col min="7" max="7" width="10.85546875" bestFit="1" customWidth="1"/>
    <col min="8" max="8" width="8.5703125" bestFit="1" customWidth="1"/>
    <col min="9" max="9" width="10.85546875" bestFit="1" customWidth="1"/>
    <col min="10" max="10" width="8" bestFit="1" customWidth="1"/>
  </cols>
  <sheetData>
    <row r="3" spans="3:10" x14ac:dyDescent="0.25">
      <c r="D3" s="52" t="s">
        <v>24</v>
      </c>
      <c r="E3" s="52"/>
      <c r="F3" s="52"/>
      <c r="G3" s="52"/>
    </row>
    <row r="4" spans="3:10" x14ac:dyDescent="0.25">
      <c r="C4" s="8"/>
      <c r="D4" s="9" t="s">
        <v>12</v>
      </c>
      <c r="E4" s="9" t="s">
        <v>13</v>
      </c>
      <c r="F4" s="9" t="s">
        <v>14</v>
      </c>
      <c r="G4" s="9" t="s">
        <v>15</v>
      </c>
      <c r="H4" s="51"/>
    </row>
    <row r="5" spans="3:10" x14ac:dyDescent="0.25">
      <c r="C5" s="26" t="s">
        <v>0</v>
      </c>
      <c r="D5" s="27">
        <v>0.99</v>
      </c>
      <c r="E5" s="27">
        <v>0.99</v>
      </c>
      <c r="F5" s="27">
        <v>0.99</v>
      </c>
      <c r="G5" s="28">
        <v>91</v>
      </c>
    </row>
    <row r="6" spans="3:10" x14ac:dyDescent="0.25">
      <c r="C6" s="26" t="s">
        <v>1</v>
      </c>
      <c r="D6" s="27">
        <v>0.96</v>
      </c>
      <c r="E6" s="27">
        <v>1</v>
      </c>
      <c r="F6" s="27">
        <v>0.98</v>
      </c>
      <c r="G6" s="28">
        <v>22</v>
      </c>
    </row>
    <row r="7" spans="3:10" x14ac:dyDescent="0.25">
      <c r="C7" s="26" t="s">
        <v>2</v>
      </c>
      <c r="D7" s="27">
        <v>0.89</v>
      </c>
      <c r="E7" s="27">
        <v>0.8</v>
      </c>
      <c r="F7" s="27">
        <v>0.84</v>
      </c>
      <c r="G7" s="28">
        <v>10</v>
      </c>
    </row>
    <row r="8" spans="3:10" x14ac:dyDescent="0.25">
      <c r="C8" s="33" t="s">
        <v>4</v>
      </c>
      <c r="D8" s="34">
        <v>0.92</v>
      </c>
      <c r="E8" s="34">
        <v>0.92</v>
      </c>
      <c r="F8" s="34">
        <v>0.92</v>
      </c>
      <c r="G8" s="35">
        <v>13</v>
      </c>
    </row>
    <row r="10" spans="3:10" x14ac:dyDescent="0.25">
      <c r="C10" s="18" t="s">
        <v>16</v>
      </c>
      <c r="F10" s="12">
        <v>0.97</v>
      </c>
      <c r="G10" s="19">
        <v>136</v>
      </c>
    </row>
    <row r="11" spans="3:10" x14ac:dyDescent="0.25">
      <c r="C11" s="18" t="s">
        <v>17</v>
      </c>
      <c r="D11" s="12">
        <v>0.94</v>
      </c>
      <c r="E11" s="12">
        <v>0.93</v>
      </c>
      <c r="F11" s="12">
        <v>0.93</v>
      </c>
      <c r="G11" s="13">
        <v>136</v>
      </c>
    </row>
    <row r="12" spans="3:10" x14ac:dyDescent="0.25">
      <c r="C12" s="18" t="s">
        <v>18</v>
      </c>
      <c r="D12" s="12">
        <v>0.97</v>
      </c>
      <c r="E12" s="12">
        <v>0.97</v>
      </c>
      <c r="F12" s="12">
        <v>0.97</v>
      </c>
      <c r="G12" s="13">
        <v>136</v>
      </c>
    </row>
    <row r="14" spans="3:10" x14ac:dyDescent="0.25">
      <c r="C14" s="8"/>
      <c r="D14" s="9" t="s">
        <v>12</v>
      </c>
      <c r="E14" s="9"/>
      <c r="F14" s="9" t="s">
        <v>13</v>
      </c>
      <c r="G14" s="9"/>
      <c r="H14" s="9" t="s">
        <v>14</v>
      </c>
      <c r="I14" s="9"/>
      <c r="J14" s="9" t="s">
        <v>15</v>
      </c>
    </row>
    <row r="15" spans="3:10" x14ac:dyDescent="0.25">
      <c r="C15" s="26" t="s">
        <v>0</v>
      </c>
      <c r="D15" s="27">
        <f>D5</f>
        <v>0.99</v>
      </c>
      <c r="E15" s="36">
        <f>D5/Baseline!D7-1</f>
        <v>0</v>
      </c>
      <c r="F15" s="27">
        <f>E5</f>
        <v>0.99</v>
      </c>
      <c r="G15" s="36">
        <f>E5/Baseline!E7-1</f>
        <v>0.35616438356164393</v>
      </c>
      <c r="H15" s="27">
        <f>F5</f>
        <v>0.99</v>
      </c>
      <c r="I15" s="36">
        <f>F5/Baseline!F7-1</f>
        <v>0.1785714285714286</v>
      </c>
      <c r="J15" s="28">
        <f>G5</f>
        <v>91</v>
      </c>
    </row>
    <row r="16" spans="3:10" x14ac:dyDescent="0.25">
      <c r="C16" s="26" t="s">
        <v>1</v>
      </c>
      <c r="D16" s="27">
        <f>D6</f>
        <v>0.96</v>
      </c>
      <c r="E16" s="36">
        <f>D6/Baseline!D8-1</f>
        <v>0.23076923076923062</v>
      </c>
      <c r="F16" s="27">
        <f>E6</f>
        <v>1</v>
      </c>
      <c r="G16" s="36">
        <f>E6/Baseline!E8-1</f>
        <v>2.0408163265306145E-2</v>
      </c>
      <c r="H16" s="27">
        <f>F6</f>
        <v>0.98</v>
      </c>
      <c r="I16" s="36">
        <f>F6/Baseline!F8-1</f>
        <v>0.13953488372093026</v>
      </c>
      <c r="J16" s="28">
        <f>G6</f>
        <v>22</v>
      </c>
    </row>
    <row r="17" spans="3:10" x14ac:dyDescent="0.25">
      <c r="C17" s="26" t="s">
        <v>2</v>
      </c>
      <c r="D17" s="27">
        <f>D7</f>
        <v>0.89</v>
      </c>
      <c r="E17" s="36">
        <f>D7/Baseline!D9-1</f>
        <v>0.390625</v>
      </c>
      <c r="F17" s="27">
        <f>E7</f>
        <v>0.8</v>
      </c>
      <c r="G17" s="36">
        <f>E7/Baseline!E9-1</f>
        <v>0.63265306122448983</v>
      </c>
      <c r="H17" s="27">
        <f>F7</f>
        <v>0.84</v>
      </c>
      <c r="I17" s="36">
        <f>F7/Baseline!F9-1</f>
        <v>0.49999999999999978</v>
      </c>
      <c r="J17" s="28">
        <f>G7</f>
        <v>10</v>
      </c>
    </row>
    <row r="18" spans="3:10" x14ac:dyDescent="0.25">
      <c r="C18" s="33" t="s">
        <v>4</v>
      </c>
      <c r="D18" s="34">
        <f>D8</f>
        <v>0.92</v>
      </c>
      <c r="E18" s="37">
        <f>D8/Baseline!D11-1</f>
        <v>0.61403508771929838</v>
      </c>
      <c r="F18" s="34">
        <f>E8</f>
        <v>0.92</v>
      </c>
      <c r="G18" s="37">
        <f>E8/Baseline!E11-1</f>
        <v>3.1818181818181817</v>
      </c>
      <c r="H18" s="34">
        <f>F8</f>
        <v>0.92</v>
      </c>
      <c r="I18" s="37">
        <f>F8/Baseline!F11-1</f>
        <v>1.875</v>
      </c>
      <c r="J18" s="35">
        <f>G8</f>
        <v>13</v>
      </c>
    </row>
    <row r="19" spans="3:10" x14ac:dyDescent="0.25">
      <c r="F19" s="1"/>
      <c r="G19" s="1"/>
      <c r="J19" s="1"/>
    </row>
    <row r="20" spans="3:10" x14ac:dyDescent="0.25">
      <c r="C20" s="18" t="s">
        <v>16</v>
      </c>
      <c r="H20" s="12">
        <f>F10</f>
        <v>0.97</v>
      </c>
      <c r="I20" s="27">
        <f>H20/Baseline!F14-1</f>
        <v>0.40579710144927539</v>
      </c>
      <c r="J20" s="19">
        <f>G10</f>
        <v>136</v>
      </c>
    </row>
    <row r="21" spans="3:10" x14ac:dyDescent="0.25">
      <c r="C21" s="18" t="s">
        <v>17</v>
      </c>
      <c r="D21" s="12">
        <f>D11</f>
        <v>0.94</v>
      </c>
      <c r="E21" s="12">
        <f>D21/Baseline!D15-1</f>
        <v>1.043478260869565</v>
      </c>
      <c r="F21" s="12">
        <f>E11</f>
        <v>0.93</v>
      </c>
      <c r="G21" s="12">
        <f>F21/Baseline!E15-1</f>
        <v>0.8600000000000001</v>
      </c>
      <c r="H21" s="12">
        <f>F11</f>
        <v>0.93</v>
      </c>
      <c r="I21" s="27">
        <f>H21/Baseline!F15-1</f>
        <v>1.2142857142857144</v>
      </c>
      <c r="J21" s="13">
        <f>G11</f>
        <v>136</v>
      </c>
    </row>
    <row r="22" spans="3:10" x14ac:dyDescent="0.25">
      <c r="C22" s="18" t="s">
        <v>18</v>
      </c>
      <c r="D22" s="12">
        <f>D12</f>
        <v>0.97</v>
      </c>
      <c r="E22" s="12">
        <f>D22/Baseline!D16-1</f>
        <v>0.14117647058823524</v>
      </c>
      <c r="F22" s="12">
        <f>E12</f>
        <v>0.97</v>
      </c>
      <c r="G22" s="12">
        <f>F22/Baseline!E16-1</f>
        <v>0.40579710144927539</v>
      </c>
      <c r="H22" s="12">
        <f>F12</f>
        <v>0.97</v>
      </c>
      <c r="I22" s="32">
        <f>H22/Baseline!F16-1</f>
        <v>0.29333333333333322</v>
      </c>
      <c r="J22" s="13">
        <f>G12</f>
        <v>136</v>
      </c>
    </row>
    <row r="26" spans="3:10" x14ac:dyDescent="0.25">
      <c r="C26" s="8"/>
      <c r="D26" s="38" t="s">
        <v>12</v>
      </c>
      <c r="E26" s="38" t="s">
        <v>23</v>
      </c>
      <c r="F26" s="38" t="s">
        <v>13</v>
      </c>
      <c r="G26" s="38" t="s">
        <v>23</v>
      </c>
      <c r="H26" s="38" t="s">
        <v>14</v>
      </c>
      <c r="I26" s="38" t="s">
        <v>23</v>
      </c>
      <c r="J26" s="38" t="s">
        <v>15</v>
      </c>
    </row>
    <row r="27" spans="3:10" x14ac:dyDescent="0.25">
      <c r="C27" s="39" t="s">
        <v>0</v>
      </c>
      <c r="D27" s="40">
        <v>0.99</v>
      </c>
      <c r="E27" s="49">
        <v>0</v>
      </c>
      <c r="F27" s="40">
        <v>0.99</v>
      </c>
      <c r="G27" s="49">
        <v>0.35616438356164393</v>
      </c>
      <c r="H27" s="40">
        <v>0.99</v>
      </c>
      <c r="I27" s="49">
        <v>0.1785714285714286</v>
      </c>
      <c r="J27" s="41">
        <v>91</v>
      </c>
    </row>
    <row r="28" spans="3:10" x14ac:dyDescent="0.25">
      <c r="C28" s="39" t="s">
        <v>1</v>
      </c>
      <c r="D28" s="40">
        <v>0.96</v>
      </c>
      <c r="E28" s="49">
        <v>0.23076923076923062</v>
      </c>
      <c r="F28" s="40">
        <v>1</v>
      </c>
      <c r="G28" s="49">
        <v>2.0408163265306145E-2</v>
      </c>
      <c r="H28" s="40">
        <v>0.98</v>
      </c>
      <c r="I28" s="49">
        <v>0.13953488372093026</v>
      </c>
      <c r="J28" s="41">
        <v>22</v>
      </c>
    </row>
    <row r="29" spans="3:10" x14ac:dyDescent="0.25">
      <c r="C29" s="39" t="s">
        <v>2</v>
      </c>
      <c r="D29" s="40">
        <v>0.89</v>
      </c>
      <c r="E29" s="49">
        <v>0.390625</v>
      </c>
      <c r="F29" s="40">
        <v>0.8</v>
      </c>
      <c r="G29" s="49">
        <v>0.63265306122448983</v>
      </c>
      <c r="H29" s="40">
        <v>0.84</v>
      </c>
      <c r="I29" s="49">
        <v>0.49999999999999978</v>
      </c>
      <c r="J29" s="41">
        <v>10</v>
      </c>
    </row>
    <row r="30" spans="3:10" x14ac:dyDescent="0.25">
      <c r="C30" s="42" t="s">
        <v>4</v>
      </c>
      <c r="D30" s="43">
        <v>0.92</v>
      </c>
      <c r="E30" s="50">
        <v>2.1724137931034488</v>
      </c>
      <c r="F30" s="43">
        <v>0.92</v>
      </c>
      <c r="G30" s="50">
        <v>5.5714285714285712</v>
      </c>
      <c r="H30" s="43">
        <v>0.92</v>
      </c>
      <c r="I30" s="50">
        <v>3.8421052631578947</v>
      </c>
      <c r="J30" s="44">
        <v>13</v>
      </c>
    </row>
    <row r="31" spans="3:10" x14ac:dyDescent="0.25">
      <c r="C31" s="45"/>
      <c r="D31" s="45"/>
      <c r="E31" s="45"/>
      <c r="F31" s="46"/>
      <c r="G31" s="46"/>
      <c r="H31" s="45"/>
      <c r="I31" s="45"/>
      <c r="J31" s="46"/>
    </row>
    <row r="32" spans="3:10" x14ac:dyDescent="0.25">
      <c r="C32" s="47" t="s">
        <v>16</v>
      </c>
      <c r="D32" s="45"/>
      <c r="E32" s="45"/>
      <c r="F32" s="45"/>
      <c r="G32" s="45"/>
      <c r="H32" s="16">
        <v>0.97</v>
      </c>
      <c r="I32" s="49">
        <v>0.40579710144927539</v>
      </c>
      <c r="J32" s="48">
        <v>136</v>
      </c>
    </row>
    <row r="33" spans="3:10" x14ac:dyDescent="0.25">
      <c r="C33" s="47" t="s">
        <v>17</v>
      </c>
      <c r="D33" s="16">
        <v>0.94</v>
      </c>
      <c r="E33" s="49">
        <v>1.043478260869565</v>
      </c>
      <c r="F33" s="16">
        <v>0.93</v>
      </c>
      <c r="G33" s="49">
        <v>0.8600000000000001</v>
      </c>
      <c r="H33" s="16">
        <v>0.93</v>
      </c>
      <c r="I33" s="49">
        <v>1.2142857142857144</v>
      </c>
      <c r="J33" s="17">
        <v>136</v>
      </c>
    </row>
    <row r="34" spans="3:10" x14ac:dyDescent="0.25">
      <c r="C34" s="47" t="s">
        <v>18</v>
      </c>
      <c r="D34" s="16">
        <v>0.97</v>
      </c>
      <c r="E34" s="49">
        <v>0.14117647058823524</v>
      </c>
      <c r="F34" s="16">
        <v>0.97</v>
      </c>
      <c r="G34" s="49">
        <v>0.40579710144927539</v>
      </c>
      <c r="H34" s="16">
        <v>0.97</v>
      </c>
      <c r="I34" s="49">
        <v>0.29333333333333322</v>
      </c>
      <c r="J34" s="17">
        <v>136</v>
      </c>
    </row>
  </sheetData>
  <mergeCells count="1">
    <mergeCell ref="D3:G3"/>
  </mergeCells>
  <conditionalFormatting sqref="I27:I30">
    <cfRule type="iconSet" priority="18">
      <iconSet iconSet="3Arrows">
        <cfvo type="percent" val="0"/>
        <cfvo type="percent" val="0"/>
        <cfvo type="percent" val="0"/>
      </iconSet>
    </cfRule>
  </conditionalFormatting>
  <conditionalFormatting sqref="I34">
    <cfRule type="iconSet" priority="16">
      <iconSet iconSet="3Arrows">
        <cfvo type="percent" val="0"/>
        <cfvo type="num" val="0"/>
        <cfvo type="num" val="0"/>
      </iconSet>
    </cfRule>
  </conditionalFormatting>
  <conditionalFormatting sqref="I32:I33">
    <cfRule type="iconSet" priority="15">
      <iconSet iconSet="3Arrows">
        <cfvo type="percent" val="0"/>
        <cfvo type="num" val="0"/>
        <cfvo type="num" val="0"/>
      </iconSet>
    </cfRule>
  </conditionalFormatting>
  <conditionalFormatting sqref="G33:G34">
    <cfRule type="iconSet" priority="14">
      <iconSet iconSet="3Arrows">
        <cfvo type="percent" val="0"/>
        <cfvo type="num" val="0"/>
        <cfvo type="num" val="0"/>
      </iconSet>
    </cfRule>
  </conditionalFormatting>
  <conditionalFormatting sqref="E33:E34">
    <cfRule type="iconSet" priority="13">
      <iconSet iconSet="3Arrows">
        <cfvo type="percent" val="0"/>
        <cfvo type="num" val="0"/>
        <cfvo type="num" val="0"/>
      </iconSet>
    </cfRule>
  </conditionalFormatting>
  <conditionalFormatting sqref="E15:E18">
    <cfRule type="iconSet" priority="36">
      <iconSet iconSet="3Arrows">
        <cfvo type="percent" val="0"/>
        <cfvo type="num" val="0"/>
        <cfvo type="num" val="0"/>
      </iconSet>
    </cfRule>
  </conditionalFormatting>
  <conditionalFormatting sqref="G15:G18">
    <cfRule type="iconSet" priority="37">
      <iconSet iconSet="3Arrows">
        <cfvo type="percent" val="0"/>
        <cfvo type="num" val="0"/>
        <cfvo type="num" val="0"/>
      </iconSet>
    </cfRule>
  </conditionalFormatting>
  <conditionalFormatting sqref="I15:I18">
    <cfRule type="iconSet" priority="38">
      <iconSet iconSet="3Arrows">
        <cfvo type="percent" val="0"/>
        <cfvo type="num" val="0"/>
        <cfvo type="num" val="0"/>
      </iconSet>
    </cfRule>
  </conditionalFormatting>
  <conditionalFormatting sqref="E28:E30">
    <cfRule type="iconSet" priority="43">
      <iconSet iconSet="3Arrows">
        <cfvo type="percent" val="0"/>
        <cfvo type="num" val="0"/>
        <cfvo type="num" val="0"/>
      </iconSet>
    </cfRule>
  </conditionalFormatting>
  <conditionalFormatting sqref="G27:G28">
    <cfRule type="iconSet" priority="3">
      <iconSet iconSet="3Arrows">
        <cfvo type="percent" val="0"/>
        <cfvo type="percent" val="0"/>
        <cfvo type="percent" val="0"/>
      </iconSet>
    </cfRule>
  </conditionalFormatting>
  <conditionalFormatting sqref="G29:G30">
    <cfRule type="iconSet" priority="2">
      <iconSet iconSet="3Arrows">
        <cfvo type="percent" val="0"/>
        <cfvo type="percent" val="0"/>
        <cfvo type="percent" val="0"/>
      </iconSet>
    </cfRule>
  </conditionalFormatting>
  <conditionalFormatting sqref="E27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showGridLines="0" topLeftCell="A4" zoomScale="120" zoomScaleNormal="120" workbookViewId="0">
      <selection activeCell="L11" sqref="L11"/>
    </sheetView>
  </sheetViews>
  <sheetFormatPr defaultRowHeight="15" x14ac:dyDescent="0.25"/>
  <cols>
    <col min="3" max="3" width="15.28515625" bestFit="1" customWidth="1"/>
    <col min="4" max="4" width="8.7109375" bestFit="1" customWidth="1"/>
    <col min="5" max="5" width="10.85546875" bestFit="1" customWidth="1"/>
    <col min="6" max="6" width="8.5703125" bestFit="1" customWidth="1"/>
    <col min="7" max="7" width="10.85546875" bestFit="1" customWidth="1"/>
    <col min="8" max="8" width="8.5703125" bestFit="1" customWidth="1"/>
    <col min="9" max="9" width="10.85546875" bestFit="1" customWidth="1"/>
    <col min="10" max="10" width="8" bestFit="1" customWidth="1"/>
  </cols>
  <sheetData>
    <row r="3" spans="3:10" x14ac:dyDescent="0.25">
      <c r="D3" s="52" t="s">
        <v>24</v>
      </c>
      <c r="E3" s="52"/>
      <c r="F3" s="52"/>
      <c r="G3" s="52"/>
    </row>
    <row r="4" spans="3:10" x14ac:dyDescent="0.25">
      <c r="C4" s="8"/>
      <c r="D4" s="9" t="s">
        <v>12</v>
      </c>
      <c r="E4" s="9" t="s">
        <v>13</v>
      </c>
      <c r="F4" s="9" t="s">
        <v>14</v>
      </c>
      <c r="G4" s="9" t="s">
        <v>15</v>
      </c>
      <c r="H4" s="51"/>
    </row>
    <row r="5" spans="3:10" x14ac:dyDescent="0.25">
      <c r="C5" s="26" t="s">
        <v>0</v>
      </c>
      <c r="D5" s="27">
        <v>1</v>
      </c>
      <c r="E5" s="27">
        <v>0.99</v>
      </c>
      <c r="F5" s="27">
        <v>1</v>
      </c>
      <c r="G5" s="28">
        <v>103</v>
      </c>
    </row>
    <row r="6" spans="3:10" x14ac:dyDescent="0.25">
      <c r="C6" s="26" t="s">
        <v>1</v>
      </c>
      <c r="D6" s="27">
        <v>0.96</v>
      </c>
      <c r="E6" s="27">
        <v>1</v>
      </c>
      <c r="F6" s="27">
        <v>0.98</v>
      </c>
      <c r="G6" s="28">
        <v>25</v>
      </c>
    </row>
    <row r="7" spans="3:10" x14ac:dyDescent="0.25">
      <c r="C7" s="26" t="s">
        <v>2</v>
      </c>
      <c r="D7" s="27">
        <v>0.92</v>
      </c>
      <c r="E7" s="27">
        <v>0.92</v>
      </c>
      <c r="F7" s="27">
        <v>0.92</v>
      </c>
      <c r="G7" s="28">
        <v>12</v>
      </c>
    </row>
    <row r="8" spans="3:10" x14ac:dyDescent="0.25">
      <c r="C8" s="33" t="s">
        <v>4</v>
      </c>
      <c r="D8" s="34">
        <v>0.93</v>
      </c>
      <c r="E8" s="34">
        <v>0.93</v>
      </c>
      <c r="F8" s="34">
        <v>0.93</v>
      </c>
      <c r="G8" s="35">
        <v>15</v>
      </c>
    </row>
    <row r="10" spans="3:10" x14ac:dyDescent="0.25">
      <c r="C10" s="18" t="s">
        <v>16</v>
      </c>
      <c r="F10" s="12">
        <v>0.98</v>
      </c>
      <c r="G10" s="19">
        <v>155</v>
      </c>
    </row>
    <row r="11" spans="3:10" x14ac:dyDescent="0.25">
      <c r="C11" s="18" t="s">
        <v>17</v>
      </c>
      <c r="D11" s="12">
        <v>0.95</v>
      </c>
      <c r="E11" s="12">
        <v>0.96</v>
      </c>
      <c r="F11" s="12">
        <v>0.96</v>
      </c>
      <c r="G11" s="19">
        <v>155</v>
      </c>
    </row>
    <row r="12" spans="3:10" x14ac:dyDescent="0.25">
      <c r="C12" s="18" t="s">
        <v>18</v>
      </c>
      <c r="D12" s="12">
        <v>0.98</v>
      </c>
      <c r="E12" s="12">
        <v>0.98</v>
      </c>
      <c r="F12" s="12">
        <v>0.98</v>
      </c>
      <c r="G12" s="19">
        <v>155</v>
      </c>
    </row>
    <row r="14" spans="3:10" x14ac:dyDescent="0.25">
      <c r="C14" s="8"/>
      <c r="D14" s="9" t="s">
        <v>12</v>
      </c>
      <c r="E14" s="9"/>
      <c r="F14" s="9" t="s">
        <v>13</v>
      </c>
      <c r="G14" s="9"/>
      <c r="H14" s="9" t="s">
        <v>14</v>
      </c>
      <c r="I14" s="9"/>
      <c r="J14" s="9" t="s">
        <v>15</v>
      </c>
    </row>
    <row r="15" spans="3:10" x14ac:dyDescent="0.25">
      <c r="C15" s="26" t="s">
        <v>0</v>
      </c>
      <c r="D15" s="27">
        <f>D5</f>
        <v>1</v>
      </c>
      <c r="E15" s="36">
        <f>D5/Baseline!D7-1</f>
        <v>1.0101010101010166E-2</v>
      </c>
      <c r="F15" s="27">
        <f>E5</f>
        <v>0.99</v>
      </c>
      <c r="G15" s="36">
        <f>E5/Baseline!E7-1</f>
        <v>0.35616438356164393</v>
      </c>
      <c r="H15" s="27">
        <f>F5</f>
        <v>1</v>
      </c>
      <c r="I15" s="36">
        <f>F5/Baseline!F7-1</f>
        <v>0.19047619047619047</v>
      </c>
      <c r="J15" s="28">
        <v>517</v>
      </c>
    </row>
    <row r="16" spans="3:10" x14ac:dyDescent="0.25">
      <c r="C16" s="26" t="s">
        <v>1</v>
      </c>
      <c r="D16" s="27">
        <f>D6</f>
        <v>0.96</v>
      </c>
      <c r="E16" s="36">
        <f>D6/Baseline!D8-1</f>
        <v>0.23076923076923062</v>
      </c>
      <c r="F16" s="27">
        <f>E6</f>
        <v>1</v>
      </c>
      <c r="G16" s="36">
        <f>E6/Baseline!E8-1</f>
        <v>2.0408163265306145E-2</v>
      </c>
      <c r="H16" s="27">
        <f>F6</f>
        <v>0.98</v>
      </c>
      <c r="I16" s="36">
        <f>F6/Baseline!F8-1</f>
        <v>0.13953488372093026</v>
      </c>
      <c r="J16" s="28">
        <v>147</v>
      </c>
    </row>
    <row r="17" spans="3:10" x14ac:dyDescent="0.25">
      <c r="C17" s="26" t="s">
        <v>2</v>
      </c>
      <c r="D17" s="27">
        <f>D7</f>
        <v>0.92</v>
      </c>
      <c r="E17" s="36">
        <f>D7/Baseline!D9-1</f>
        <v>0.4375</v>
      </c>
      <c r="F17" s="27">
        <f>E7</f>
        <v>0.92</v>
      </c>
      <c r="G17" s="36">
        <f>E7/Baseline!E9-1</f>
        <v>0.87755102040816335</v>
      </c>
      <c r="H17" s="27">
        <f>F7</f>
        <v>0.92</v>
      </c>
      <c r="I17" s="36">
        <f>F7/Baseline!F9-1</f>
        <v>0.64285714285714279</v>
      </c>
      <c r="J17" s="28">
        <v>61</v>
      </c>
    </row>
    <row r="18" spans="3:10" x14ac:dyDescent="0.25">
      <c r="C18" s="33" t="s">
        <v>4</v>
      </c>
      <c r="D18" s="34">
        <f>D8</f>
        <v>0.93</v>
      </c>
      <c r="E18" s="37">
        <f>D8/Baseline!D11-1</f>
        <v>0.63157894736842124</v>
      </c>
      <c r="F18" s="34">
        <f>E8</f>
        <v>0.93</v>
      </c>
      <c r="G18" s="37">
        <f>E8/Baseline!E11-1</f>
        <v>3.2272727272727275</v>
      </c>
      <c r="H18" s="34">
        <f>F8</f>
        <v>0.93</v>
      </c>
      <c r="I18" s="37">
        <f>F8/Baseline!F11-1</f>
        <v>1.90625</v>
      </c>
      <c r="J18" s="35">
        <v>72</v>
      </c>
    </row>
    <row r="19" spans="3:10" x14ac:dyDescent="0.25">
      <c r="F19" s="1"/>
      <c r="G19" s="1"/>
      <c r="J19" s="1"/>
    </row>
    <row r="20" spans="3:10" x14ac:dyDescent="0.25">
      <c r="C20" s="18" t="s">
        <v>16</v>
      </c>
      <c r="H20" s="12">
        <f>F10</f>
        <v>0.98</v>
      </c>
      <c r="I20" s="27">
        <f>H20/Baseline!F14-1</f>
        <v>0.42028985507246386</v>
      </c>
      <c r="J20" s="19">
        <f>G10</f>
        <v>155</v>
      </c>
    </row>
    <row r="21" spans="3:10" x14ac:dyDescent="0.25">
      <c r="C21" s="18" t="s">
        <v>17</v>
      </c>
      <c r="D21" s="12">
        <f>D11</f>
        <v>0.95</v>
      </c>
      <c r="E21" s="12">
        <f>D21/Baseline!D15-1</f>
        <v>1.0652173913043477</v>
      </c>
      <c r="F21" s="12">
        <f>E11</f>
        <v>0.96</v>
      </c>
      <c r="G21" s="12">
        <f>F21/Baseline!E15-1</f>
        <v>0.91999999999999993</v>
      </c>
      <c r="H21" s="12">
        <f>F11</f>
        <v>0.96</v>
      </c>
      <c r="I21" s="27">
        <f>H21/Baseline!F15-1</f>
        <v>1.2857142857142856</v>
      </c>
      <c r="J21" s="13">
        <f>G11</f>
        <v>155</v>
      </c>
    </row>
    <row r="22" spans="3:10" x14ac:dyDescent="0.25">
      <c r="C22" s="18" t="s">
        <v>18</v>
      </c>
      <c r="D22" s="12">
        <f>D12</f>
        <v>0.98</v>
      </c>
      <c r="E22" s="12">
        <f>D22/Baseline!D16-1</f>
        <v>0.15294117647058814</v>
      </c>
      <c r="F22" s="12">
        <f>E12</f>
        <v>0.98</v>
      </c>
      <c r="G22" s="12">
        <f>F22/Baseline!E16-1</f>
        <v>0.42028985507246386</v>
      </c>
      <c r="H22" s="12">
        <f>F12</f>
        <v>0.98</v>
      </c>
      <c r="I22" s="32">
        <f>H22/Baseline!F16-1</f>
        <v>0.30666666666666664</v>
      </c>
      <c r="J22" s="13">
        <f>G12</f>
        <v>155</v>
      </c>
    </row>
    <row r="26" spans="3:10" x14ac:dyDescent="0.25">
      <c r="C26" s="8"/>
      <c r="D26" s="38" t="s">
        <v>12</v>
      </c>
      <c r="E26" s="38" t="s">
        <v>23</v>
      </c>
      <c r="F26" s="38" t="s">
        <v>13</v>
      </c>
      <c r="G26" s="38" t="s">
        <v>23</v>
      </c>
      <c r="H26" s="38" t="s">
        <v>14</v>
      </c>
      <c r="I26" s="38" t="s">
        <v>23</v>
      </c>
      <c r="J26" s="38" t="s">
        <v>15</v>
      </c>
    </row>
    <row r="27" spans="3:10" x14ac:dyDescent="0.25">
      <c r="C27" s="39" t="s">
        <v>0</v>
      </c>
      <c r="D27" s="40">
        <v>0.99</v>
      </c>
      <c r="E27" s="49">
        <v>0</v>
      </c>
      <c r="F27" s="40">
        <v>1</v>
      </c>
      <c r="G27" s="49">
        <v>0.36986301369863006</v>
      </c>
      <c r="H27" s="40">
        <v>0.99</v>
      </c>
      <c r="I27" s="49">
        <v>0.1785714285714286</v>
      </c>
      <c r="J27" s="41">
        <v>517</v>
      </c>
    </row>
    <row r="28" spans="3:10" x14ac:dyDescent="0.25">
      <c r="C28" s="39" t="s">
        <v>1</v>
      </c>
      <c r="D28" s="40">
        <v>0.96</v>
      </c>
      <c r="E28" s="49">
        <v>0.23076923076923062</v>
      </c>
      <c r="F28" s="40">
        <v>1</v>
      </c>
      <c r="G28" s="49">
        <v>2.0408163265306145E-2</v>
      </c>
      <c r="H28" s="40">
        <v>0.98</v>
      </c>
      <c r="I28" s="49">
        <v>0.13953488372093026</v>
      </c>
      <c r="J28" s="41">
        <v>147</v>
      </c>
    </row>
    <row r="29" spans="3:10" x14ac:dyDescent="0.25">
      <c r="C29" s="39" t="s">
        <v>2</v>
      </c>
      <c r="D29" s="40">
        <v>1</v>
      </c>
      <c r="E29" s="49">
        <v>0.5625</v>
      </c>
      <c r="F29" s="40">
        <v>0.9</v>
      </c>
      <c r="G29" s="49">
        <v>0.83673469387755106</v>
      </c>
      <c r="H29" s="40">
        <v>0.95</v>
      </c>
      <c r="I29" s="49">
        <v>0.69642857142857117</v>
      </c>
      <c r="J29" s="41">
        <v>61</v>
      </c>
    </row>
    <row r="30" spans="3:10" x14ac:dyDescent="0.25">
      <c r="C30" s="42" t="s">
        <v>4</v>
      </c>
      <c r="D30" s="43">
        <v>1</v>
      </c>
      <c r="E30" s="50">
        <v>2.4482758620689657</v>
      </c>
      <c r="F30" s="43">
        <v>0.92</v>
      </c>
      <c r="G30" s="50">
        <v>5.5714285714285712</v>
      </c>
      <c r="H30" s="43">
        <v>0.96</v>
      </c>
      <c r="I30" s="50">
        <v>4.0526315789473681</v>
      </c>
      <c r="J30" s="44">
        <v>72</v>
      </c>
    </row>
    <row r="31" spans="3:10" x14ac:dyDescent="0.25">
      <c r="C31" s="45"/>
      <c r="D31" s="45"/>
      <c r="E31" s="45"/>
      <c r="F31" s="46"/>
      <c r="G31" s="46"/>
      <c r="H31" s="45"/>
      <c r="I31" s="45"/>
      <c r="J31" s="46"/>
    </row>
    <row r="32" spans="3:10" x14ac:dyDescent="0.25">
      <c r="C32" s="47" t="s">
        <v>16</v>
      </c>
      <c r="D32" s="45"/>
      <c r="E32" s="45"/>
      <c r="F32" s="45"/>
      <c r="G32" s="45"/>
      <c r="H32" s="16">
        <v>0.99</v>
      </c>
      <c r="I32" s="49">
        <v>0.43478260869565233</v>
      </c>
      <c r="J32" s="48">
        <v>136</v>
      </c>
    </row>
    <row r="33" spans="3:10" x14ac:dyDescent="0.25">
      <c r="C33" s="47" t="s">
        <v>17</v>
      </c>
      <c r="D33" s="16">
        <v>0.99</v>
      </c>
      <c r="E33" s="49">
        <v>1.152173913043478</v>
      </c>
      <c r="F33" s="16">
        <v>0.96</v>
      </c>
      <c r="G33" s="49">
        <v>0.91999999999999993</v>
      </c>
      <c r="H33" s="16">
        <v>0.97</v>
      </c>
      <c r="I33" s="49">
        <v>1.3095238095238098</v>
      </c>
      <c r="J33" s="17">
        <v>136</v>
      </c>
    </row>
    <row r="34" spans="3:10" x14ac:dyDescent="0.25">
      <c r="C34" s="47" t="s">
        <v>18</v>
      </c>
      <c r="D34" s="16">
        <v>0.99</v>
      </c>
      <c r="E34" s="49">
        <v>0.16470588235294126</v>
      </c>
      <c r="F34" s="16">
        <v>0.99</v>
      </c>
      <c r="G34" s="49">
        <v>0.43478260869565233</v>
      </c>
      <c r="H34" s="16">
        <v>0.99</v>
      </c>
      <c r="I34" s="49">
        <v>0.32000000000000006</v>
      </c>
      <c r="J34" s="17">
        <v>136</v>
      </c>
    </row>
  </sheetData>
  <mergeCells count="1">
    <mergeCell ref="D3:G3"/>
  </mergeCells>
  <conditionalFormatting sqref="I27:I30">
    <cfRule type="iconSet" priority="8">
      <iconSet iconSet="3Arrows">
        <cfvo type="percent" val="0"/>
        <cfvo type="percent" val="0"/>
        <cfvo type="percent" val="0"/>
      </iconSet>
    </cfRule>
  </conditionalFormatting>
  <conditionalFormatting sqref="I34">
    <cfRule type="iconSet" priority="7">
      <iconSet iconSet="3Arrows">
        <cfvo type="percent" val="0"/>
        <cfvo type="num" val="0"/>
        <cfvo type="num" val="0"/>
      </iconSet>
    </cfRule>
  </conditionalFormatting>
  <conditionalFormatting sqref="I32:I33">
    <cfRule type="iconSet" priority="6">
      <iconSet iconSet="3Arrows">
        <cfvo type="percent" val="0"/>
        <cfvo type="num" val="0"/>
        <cfvo type="num" val="0"/>
      </iconSet>
    </cfRule>
  </conditionalFormatting>
  <conditionalFormatting sqref="G33:G34">
    <cfRule type="iconSet" priority="5">
      <iconSet iconSet="3Arrows">
        <cfvo type="percent" val="0"/>
        <cfvo type="num" val="0"/>
        <cfvo type="num" val="0"/>
      </iconSet>
    </cfRule>
  </conditionalFormatting>
  <conditionalFormatting sqref="E33:E34">
    <cfRule type="iconSet" priority="4">
      <iconSet iconSet="3Arrows">
        <cfvo type="percent" val="0"/>
        <cfvo type="num" val="0"/>
        <cfvo type="num" val="0"/>
      </iconSet>
    </cfRule>
  </conditionalFormatting>
  <conditionalFormatting sqref="E15:E18">
    <cfRule type="iconSet" priority="9">
      <iconSet iconSet="3Arrows">
        <cfvo type="percent" val="0"/>
        <cfvo type="num" val="0"/>
        <cfvo type="num" val="0"/>
      </iconSet>
    </cfRule>
  </conditionalFormatting>
  <conditionalFormatting sqref="G15:G18">
    <cfRule type="iconSet" priority="10">
      <iconSet iconSet="3Arrows">
        <cfvo type="percent" val="0"/>
        <cfvo type="num" val="0"/>
        <cfvo type="num" val="0"/>
      </iconSet>
    </cfRule>
  </conditionalFormatting>
  <conditionalFormatting sqref="I15:I18">
    <cfRule type="iconSet" priority="11">
      <iconSet iconSet="3Arrows">
        <cfvo type="percent" val="0"/>
        <cfvo type="num" val="0"/>
        <cfvo type="num" val="0"/>
      </iconSet>
    </cfRule>
  </conditionalFormatting>
  <conditionalFormatting sqref="E28:E30">
    <cfRule type="iconSet" priority="12">
      <iconSet iconSet="3Arrows">
        <cfvo type="percent" val="0"/>
        <cfvo type="num" val="0"/>
        <cfvo type="num" val="0"/>
      </iconSet>
    </cfRule>
  </conditionalFormatting>
  <conditionalFormatting sqref="G27:G28">
    <cfRule type="iconSet" priority="3">
      <iconSet iconSet="3Arrows">
        <cfvo type="percent" val="0"/>
        <cfvo type="percent" val="0"/>
        <cfvo type="percent" val="0"/>
      </iconSet>
    </cfRule>
  </conditionalFormatting>
  <conditionalFormatting sqref="G29:G30">
    <cfRule type="iconSet" priority="2">
      <iconSet iconSet="3Arrows">
        <cfvo type="percent" val="0"/>
        <cfvo type="percent" val="0"/>
        <cfvo type="percent" val="0"/>
      </iconSet>
    </cfRule>
  </conditionalFormatting>
  <conditionalFormatting sqref="E27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showGridLines="0" topLeftCell="B2" zoomScale="120" zoomScaleNormal="120" workbookViewId="0">
      <selection activeCell="H15" sqref="H15:H18"/>
    </sheetView>
  </sheetViews>
  <sheetFormatPr defaultRowHeight="15" x14ac:dyDescent="0.25"/>
  <cols>
    <col min="3" max="3" width="15.28515625" bestFit="1" customWidth="1"/>
    <col min="4" max="4" width="8.7109375" bestFit="1" customWidth="1"/>
    <col min="5" max="5" width="10.85546875" bestFit="1" customWidth="1"/>
    <col min="6" max="6" width="8.5703125" bestFit="1" customWidth="1"/>
    <col min="7" max="7" width="10.85546875" bestFit="1" customWidth="1"/>
    <col min="8" max="8" width="8.5703125" bestFit="1" customWidth="1"/>
    <col min="9" max="9" width="10.85546875" bestFit="1" customWidth="1"/>
    <col min="10" max="10" width="8" bestFit="1" customWidth="1"/>
  </cols>
  <sheetData>
    <row r="3" spans="3:10" x14ac:dyDescent="0.25">
      <c r="D3" s="52" t="s">
        <v>24</v>
      </c>
      <c r="E3" s="52"/>
      <c r="F3" s="52"/>
      <c r="G3" s="52"/>
    </row>
    <row r="4" spans="3:10" x14ac:dyDescent="0.25">
      <c r="C4" s="8"/>
      <c r="D4" s="9" t="s">
        <v>12</v>
      </c>
      <c r="E4" s="9" t="s">
        <v>13</v>
      </c>
      <c r="F4" s="9" t="s">
        <v>14</v>
      </c>
      <c r="G4" s="9" t="s">
        <v>15</v>
      </c>
      <c r="H4" s="51"/>
    </row>
    <row r="5" spans="3:10" x14ac:dyDescent="0.25">
      <c r="C5" s="26" t="s">
        <v>0</v>
      </c>
      <c r="D5" s="27">
        <v>1</v>
      </c>
      <c r="E5" s="27">
        <v>0.99</v>
      </c>
      <c r="F5" s="27">
        <v>1</v>
      </c>
      <c r="G5" s="28">
        <v>103</v>
      </c>
    </row>
    <row r="6" spans="3:10" x14ac:dyDescent="0.25">
      <c r="C6" s="26" t="s">
        <v>1</v>
      </c>
      <c r="D6" s="27">
        <v>0.96</v>
      </c>
      <c r="E6" s="27">
        <v>1</v>
      </c>
      <c r="F6" s="27">
        <v>0.98</v>
      </c>
      <c r="G6" s="28">
        <v>25</v>
      </c>
    </row>
    <row r="7" spans="3:10" x14ac:dyDescent="0.25">
      <c r="C7" s="26" t="s">
        <v>2</v>
      </c>
      <c r="D7" s="27">
        <v>1</v>
      </c>
      <c r="E7" s="27">
        <v>0.92</v>
      </c>
      <c r="F7" s="27">
        <v>0.96</v>
      </c>
      <c r="G7" s="28">
        <v>12</v>
      </c>
    </row>
    <row r="8" spans="3:10" x14ac:dyDescent="0.25">
      <c r="C8" s="33" t="s">
        <v>4</v>
      </c>
      <c r="D8" s="34">
        <v>0.94</v>
      </c>
      <c r="E8" s="34">
        <v>1</v>
      </c>
      <c r="F8" s="34">
        <v>0.97</v>
      </c>
      <c r="G8" s="35">
        <v>15</v>
      </c>
    </row>
    <row r="10" spans="3:10" x14ac:dyDescent="0.25">
      <c r="C10" s="18" t="s">
        <v>16</v>
      </c>
      <c r="F10" s="12">
        <v>0.99</v>
      </c>
      <c r="G10" s="19">
        <v>155</v>
      </c>
    </row>
    <row r="11" spans="3:10" x14ac:dyDescent="0.25">
      <c r="C11" s="18" t="s">
        <v>17</v>
      </c>
      <c r="D11" s="12">
        <v>0.97</v>
      </c>
      <c r="E11" s="12">
        <v>0.98</v>
      </c>
      <c r="F11" s="12">
        <v>0.97</v>
      </c>
      <c r="G11" s="19">
        <v>155</v>
      </c>
    </row>
    <row r="12" spans="3:10" x14ac:dyDescent="0.25">
      <c r="C12" s="18" t="s">
        <v>18</v>
      </c>
      <c r="D12" s="12">
        <v>0.99</v>
      </c>
      <c r="E12" s="12">
        <v>0.99</v>
      </c>
      <c r="F12" s="12">
        <v>0.99</v>
      </c>
      <c r="G12" s="19">
        <v>155</v>
      </c>
    </row>
    <row r="14" spans="3:10" x14ac:dyDescent="0.25">
      <c r="C14" s="8"/>
      <c r="D14" s="9" t="s">
        <v>12</v>
      </c>
      <c r="E14" s="9"/>
      <c r="F14" s="9" t="s">
        <v>13</v>
      </c>
      <c r="G14" s="9"/>
      <c r="H14" s="9" t="s">
        <v>14</v>
      </c>
      <c r="I14" s="9"/>
      <c r="J14" s="9" t="s">
        <v>15</v>
      </c>
    </row>
    <row r="15" spans="3:10" x14ac:dyDescent="0.25">
      <c r="C15" s="26" t="s">
        <v>0</v>
      </c>
      <c r="D15" s="27">
        <f>D5</f>
        <v>1</v>
      </c>
      <c r="E15" s="36">
        <f>D5/Baseline!D7-1</f>
        <v>1.0101010101010166E-2</v>
      </c>
      <c r="F15" s="27">
        <f>E5</f>
        <v>0.99</v>
      </c>
      <c r="G15" s="36">
        <f>E5/Baseline!E7-1</f>
        <v>0.35616438356164393</v>
      </c>
      <c r="H15" s="27">
        <f>F5</f>
        <v>1</v>
      </c>
      <c r="I15" s="36">
        <f>F5/Baseline!F7-1</f>
        <v>0.19047619047619047</v>
      </c>
      <c r="J15" s="28">
        <f>G5</f>
        <v>103</v>
      </c>
    </row>
    <row r="16" spans="3:10" x14ac:dyDescent="0.25">
      <c r="C16" s="26" t="s">
        <v>1</v>
      </c>
      <c r="D16" s="27">
        <f>D6</f>
        <v>0.96</v>
      </c>
      <c r="E16" s="36">
        <f>D6/Baseline!D8-1</f>
        <v>0.23076923076923062</v>
      </c>
      <c r="F16" s="27">
        <f>E6</f>
        <v>1</v>
      </c>
      <c r="G16" s="36">
        <f>E6/Baseline!E8-1</f>
        <v>2.0408163265306145E-2</v>
      </c>
      <c r="H16" s="27">
        <f>F6</f>
        <v>0.98</v>
      </c>
      <c r="I16" s="36">
        <f>F6/Baseline!F8-1</f>
        <v>0.13953488372093026</v>
      </c>
      <c r="J16" s="28">
        <f t="shared" ref="J16:J18" si="0">G6</f>
        <v>25</v>
      </c>
    </row>
    <row r="17" spans="3:10" x14ac:dyDescent="0.25">
      <c r="C17" s="26" t="s">
        <v>2</v>
      </c>
      <c r="D17" s="27">
        <f>D7</f>
        <v>1</v>
      </c>
      <c r="E17" s="36">
        <f>D7/Baseline!D9-1</f>
        <v>0.5625</v>
      </c>
      <c r="F17" s="27">
        <f>E7</f>
        <v>0.92</v>
      </c>
      <c r="G17" s="36">
        <f>E7/Baseline!E9-1</f>
        <v>0.87755102040816335</v>
      </c>
      <c r="H17" s="27">
        <f>F7</f>
        <v>0.96</v>
      </c>
      <c r="I17" s="36">
        <f>F7/Baseline!F9-1</f>
        <v>0.71428571428571397</v>
      </c>
      <c r="J17" s="28">
        <f t="shared" si="0"/>
        <v>12</v>
      </c>
    </row>
    <row r="18" spans="3:10" x14ac:dyDescent="0.25">
      <c r="C18" s="33" t="s">
        <v>4</v>
      </c>
      <c r="D18" s="34">
        <f>D8</f>
        <v>0.94</v>
      </c>
      <c r="E18" s="37">
        <f>D8/Baseline!D11-1</f>
        <v>0.64912280701754388</v>
      </c>
      <c r="F18" s="34">
        <f>E8</f>
        <v>1</v>
      </c>
      <c r="G18" s="37">
        <f>E8/Baseline!E11-1</f>
        <v>3.5454545454545459</v>
      </c>
      <c r="H18" s="34">
        <f>F8</f>
        <v>0.97</v>
      </c>
      <c r="I18" s="37">
        <f>F8/Baseline!F11-1</f>
        <v>2.03125</v>
      </c>
      <c r="J18" s="35">
        <f t="shared" si="0"/>
        <v>15</v>
      </c>
    </row>
    <row r="19" spans="3:10" x14ac:dyDescent="0.25">
      <c r="F19" s="1"/>
      <c r="G19" s="1"/>
      <c r="J19" s="1"/>
    </row>
    <row r="20" spans="3:10" x14ac:dyDescent="0.25">
      <c r="C20" s="18" t="s">
        <v>16</v>
      </c>
      <c r="H20" s="12">
        <f>F10</f>
        <v>0.99</v>
      </c>
      <c r="I20" s="27">
        <f>H20/Baseline!F14-1</f>
        <v>0.43478260869565233</v>
      </c>
      <c r="J20" s="19">
        <f>G10</f>
        <v>155</v>
      </c>
    </row>
    <row r="21" spans="3:10" x14ac:dyDescent="0.25">
      <c r="C21" s="18" t="s">
        <v>17</v>
      </c>
      <c r="D21" s="12">
        <f>D11</f>
        <v>0.97</v>
      </c>
      <c r="E21" s="12">
        <f>D21/Baseline!D15-1</f>
        <v>1.1086956521739131</v>
      </c>
      <c r="F21" s="12">
        <f>E11</f>
        <v>0.98</v>
      </c>
      <c r="G21" s="12">
        <f>F21/Baseline!E15-1</f>
        <v>0.96</v>
      </c>
      <c r="H21" s="12">
        <f>F11</f>
        <v>0.97</v>
      </c>
      <c r="I21" s="27">
        <f>H21/Baseline!F15-1</f>
        <v>1.3095238095238098</v>
      </c>
      <c r="J21" s="13">
        <f>G11</f>
        <v>155</v>
      </c>
    </row>
    <row r="22" spans="3:10" x14ac:dyDescent="0.25">
      <c r="C22" s="18" t="s">
        <v>18</v>
      </c>
      <c r="D22" s="12">
        <f>D12</f>
        <v>0.99</v>
      </c>
      <c r="E22" s="12">
        <f>D22/Baseline!D16-1</f>
        <v>0.16470588235294126</v>
      </c>
      <c r="F22" s="12">
        <f>E12</f>
        <v>0.99</v>
      </c>
      <c r="G22" s="12">
        <f>F22/Baseline!E16-1</f>
        <v>0.43478260869565233</v>
      </c>
      <c r="H22" s="12">
        <f>F12</f>
        <v>0.99</v>
      </c>
      <c r="I22" s="32">
        <f>H22/Baseline!F16-1</f>
        <v>0.32000000000000006</v>
      </c>
      <c r="J22" s="13">
        <f>G12</f>
        <v>155</v>
      </c>
    </row>
    <row r="26" spans="3:10" x14ac:dyDescent="0.25">
      <c r="C26" s="8"/>
      <c r="D26" s="38" t="s">
        <v>12</v>
      </c>
      <c r="E26" s="38" t="s">
        <v>23</v>
      </c>
      <c r="F26" s="38" t="s">
        <v>13</v>
      </c>
      <c r="G26" s="38" t="s">
        <v>23</v>
      </c>
      <c r="H26" s="38" t="s">
        <v>14</v>
      </c>
      <c r="I26" s="38" t="s">
        <v>23</v>
      </c>
      <c r="J26" s="38" t="s">
        <v>15</v>
      </c>
    </row>
    <row r="27" spans="3:10" x14ac:dyDescent="0.25">
      <c r="C27" s="39" t="s">
        <v>0</v>
      </c>
      <c r="D27" s="40">
        <v>1</v>
      </c>
      <c r="E27" s="49">
        <v>1.0101010101010166E-2</v>
      </c>
      <c r="F27" s="40">
        <v>0.99</v>
      </c>
      <c r="G27" s="49">
        <v>0.35616438356164393</v>
      </c>
      <c r="H27" s="40">
        <v>1</v>
      </c>
      <c r="I27" s="49">
        <v>0.19047619047619047</v>
      </c>
      <c r="J27" s="41">
        <v>103</v>
      </c>
    </row>
    <row r="28" spans="3:10" x14ac:dyDescent="0.25">
      <c r="C28" s="39" t="s">
        <v>1</v>
      </c>
      <c r="D28" s="40">
        <v>0.96</v>
      </c>
      <c r="E28" s="49">
        <v>0.23076923076923062</v>
      </c>
      <c r="F28" s="40">
        <v>1</v>
      </c>
      <c r="G28" s="49">
        <v>2.0408163265306145E-2</v>
      </c>
      <c r="H28" s="40">
        <v>0.98</v>
      </c>
      <c r="I28" s="49">
        <v>0.13953488372093026</v>
      </c>
      <c r="J28" s="41">
        <v>25</v>
      </c>
    </row>
    <row r="29" spans="3:10" x14ac:dyDescent="0.25">
      <c r="C29" s="39" t="s">
        <v>2</v>
      </c>
      <c r="D29" s="40">
        <v>1</v>
      </c>
      <c r="E29" s="49">
        <v>0.5625</v>
      </c>
      <c r="F29" s="40">
        <v>0.92</v>
      </c>
      <c r="G29" s="49">
        <v>0.87755102040816335</v>
      </c>
      <c r="H29" s="40">
        <v>0.96</v>
      </c>
      <c r="I29" s="49">
        <v>0.71428571428571397</v>
      </c>
      <c r="J29" s="41">
        <v>12</v>
      </c>
    </row>
    <row r="30" spans="3:10" x14ac:dyDescent="0.25">
      <c r="C30" s="42" t="s">
        <v>4</v>
      </c>
      <c r="D30" s="43">
        <v>0.94</v>
      </c>
      <c r="E30" s="50">
        <v>2.2413793103448278</v>
      </c>
      <c r="F30" s="43">
        <v>1</v>
      </c>
      <c r="G30" s="50">
        <v>6.1428571428571423</v>
      </c>
      <c r="H30" s="43">
        <v>0.97</v>
      </c>
      <c r="I30" s="50">
        <v>4.1052631578947363</v>
      </c>
      <c r="J30" s="44">
        <v>15</v>
      </c>
    </row>
    <row r="31" spans="3:10" x14ac:dyDescent="0.25">
      <c r="C31" s="45"/>
      <c r="D31" s="45"/>
      <c r="E31" s="45"/>
      <c r="F31" s="46"/>
      <c r="G31" s="46"/>
      <c r="H31" s="45"/>
      <c r="I31" s="45"/>
      <c r="J31" s="46"/>
    </row>
    <row r="32" spans="3:10" x14ac:dyDescent="0.25">
      <c r="C32" s="47" t="s">
        <v>16</v>
      </c>
      <c r="D32" s="45"/>
      <c r="E32" s="45"/>
      <c r="F32" s="45"/>
      <c r="G32" s="45"/>
      <c r="H32" s="16">
        <v>0.99</v>
      </c>
      <c r="I32" s="49">
        <v>0.43478260869565233</v>
      </c>
      <c r="J32" s="48">
        <v>136</v>
      </c>
    </row>
    <row r="33" spans="3:10" x14ac:dyDescent="0.25">
      <c r="C33" s="47" t="s">
        <v>17</v>
      </c>
      <c r="D33" s="16">
        <v>0.99</v>
      </c>
      <c r="E33" s="49">
        <v>1.152173913043478</v>
      </c>
      <c r="F33" s="16">
        <v>0.96</v>
      </c>
      <c r="G33" s="49">
        <v>0.91999999999999993</v>
      </c>
      <c r="H33" s="16">
        <v>0.97</v>
      </c>
      <c r="I33" s="49">
        <v>1.3095238095238098</v>
      </c>
      <c r="J33" s="17">
        <v>136</v>
      </c>
    </row>
    <row r="34" spans="3:10" x14ac:dyDescent="0.25">
      <c r="C34" s="47" t="s">
        <v>18</v>
      </c>
      <c r="D34" s="16">
        <v>0.99</v>
      </c>
      <c r="E34" s="49">
        <v>0.16470588235294126</v>
      </c>
      <c r="F34" s="16">
        <v>0.99</v>
      </c>
      <c r="G34" s="49">
        <v>0.43478260869565233</v>
      </c>
      <c r="H34" s="16">
        <v>0.99</v>
      </c>
      <c r="I34" s="49">
        <v>0.32000000000000006</v>
      </c>
      <c r="J34" s="17">
        <v>136</v>
      </c>
    </row>
  </sheetData>
  <mergeCells count="1">
    <mergeCell ref="D3:G3"/>
  </mergeCells>
  <conditionalFormatting sqref="I27:I30">
    <cfRule type="iconSet" priority="8">
      <iconSet iconSet="3Arrows">
        <cfvo type="percent" val="0"/>
        <cfvo type="percent" val="0"/>
        <cfvo type="percent" val="0"/>
      </iconSet>
    </cfRule>
  </conditionalFormatting>
  <conditionalFormatting sqref="I34">
    <cfRule type="iconSet" priority="7">
      <iconSet iconSet="3Arrows">
        <cfvo type="percent" val="0"/>
        <cfvo type="num" val="0"/>
        <cfvo type="num" val="0"/>
      </iconSet>
    </cfRule>
  </conditionalFormatting>
  <conditionalFormatting sqref="I32:I33">
    <cfRule type="iconSet" priority="6">
      <iconSet iconSet="3Arrows">
        <cfvo type="percent" val="0"/>
        <cfvo type="num" val="0"/>
        <cfvo type="num" val="0"/>
      </iconSet>
    </cfRule>
  </conditionalFormatting>
  <conditionalFormatting sqref="G33:G34">
    <cfRule type="iconSet" priority="5">
      <iconSet iconSet="3Arrows">
        <cfvo type="percent" val="0"/>
        <cfvo type="num" val="0"/>
        <cfvo type="num" val="0"/>
      </iconSet>
    </cfRule>
  </conditionalFormatting>
  <conditionalFormatting sqref="E33:E34">
    <cfRule type="iconSet" priority="4">
      <iconSet iconSet="3Arrows">
        <cfvo type="percent" val="0"/>
        <cfvo type="num" val="0"/>
        <cfvo type="num" val="0"/>
      </iconSet>
    </cfRule>
  </conditionalFormatting>
  <conditionalFormatting sqref="E15:E18">
    <cfRule type="iconSet" priority="9">
      <iconSet iconSet="3Arrows">
        <cfvo type="percent" val="0"/>
        <cfvo type="num" val="0"/>
        <cfvo type="num" val="0"/>
      </iconSet>
    </cfRule>
  </conditionalFormatting>
  <conditionalFormatting sqref="G15:G18">
    <cfRule type="iconSet" priority="10">
      <iconSet iconSet="3Arrows">
        <cfvo type="percent" val="0"/>
        <cfvo type="num" val="0"/>
        <cfvo type="num" val="0"/>
      </iconSet>
    </cfRule>
  </conditionalFormatting>
  <conditionalFormatting sqref="I15:I18">
    <cfRule type="iconSet" priority="11">
      <iconSet iconSet="3Arrows">
        <cfvo type="percent" val="0"/>
        <cfvo type="num" val="0"/>
        <cfvo type="num" val="0"/>
      </iconSet>
    </cfRule>
  </conditionalFormatting>
  <conditionalFormatting sqref="E28:E30">
    <cfRule type="iconSet" priority="12">
      <iconSet iconSet="3Arrows">
        <cfvo type="percent" val="0"/>
        <cfvo type="num" val="0"/>
        <cfvo type="num" val="0"/>
      </iconSet>
    </cfRule>
  </conditionalFormatting>
  <conditionalFormatting sqref="G27:G28">
    <cfRule type="iconSet" priority="3">
      <iconSet iconSet="3Arrows">
        <cfvo type="percent" val="0"/>
        <cfvo type="percent" val="0"/>
        <cfvo type="percent" val="0"/>
      </iconSet>
    </cfRule>
  </conditionalFormatting>
  <conditionalFormatting sqref="G29:G30">
    <cfRule type="iconSet" priority="2">
      <iconSet iconSet="3Arrows">
        <cfvo type="percent" val="0"/>
        <cfvo type="percent" val="0"/>
        <cfvo type="percent" val="0"/>
      </iconSet>
    </cfRule>
  </conditionalFormatting>
  <conditionalFormatting sqref="E27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</vt:lpstr>
      <vt:lpstr>Training</vt:lpstr>
      <vt:lpstr>BaselineOld</vt:lpstr>
      <vt:lpstr>Sheet4</vt:lpstr>
      <vt:lpstr>Baseline</vt:lpstr>
      <vt:lpstr>LogReg</vt:lpstr>
      <vt:lpstr>PassAgg</vt:lpstr>
      <vt:lpstr>LogRecOnly4</vt:lpstr>
      <vt:lpstr>XGBoost</vt:lpstr>
      <vt:lpstr>Sheet11</vt:lpstr>
      <vt:lpstr>Sheet12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2020-06-25T10:47:49Z</dcterms:created>
  <dcterms:modified xsi:type="dcterms:W3CDTF">2020-07-07T16:04:31Z</dcterms:modified>
</cp:coreProperties>
</file>